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 Kalinová\Desktop\ČR 2017\VÝSLEDKOVÉ LISTINY\"/>
    </mc:Choice>
  </mc:AlternateContent>
  <bookViews>
    <workbookView xWindow="0" yWindow="0" windowWidth="20496" windowHeight="7152" tabRatio="637"/>
  </bookViews>
  <sheets>
    <sheet name="kuchaři 2017 tisk" sheetId="15" r:id="rId1"/>
    <sheet name="cukráři 2017 tisk" sheetId="19" r:id="rId2"/>
    <sheet name="číšníci 2017 tisk" sheetId="17" r:id="rId3"/>
    <sheet name="Pořadí škol 2017 tisk" sheetId="23" r:id="rId4"/>
  </sheets>
  <definedNames>
    <definedName name="_xlnm._FilterDatabase" localSheetId="0" hidden="1">'kuchaři 2017 tisk'!$B$3:$K$38</definedName>
  </definedNames>
  <calcPr calcId="152511"/>
</workbook>
</file>

<file path=xl/calcChain.xml><?xml version="1.0" encoding="utf-8"?>
<calcChain xmlns="http://schemas.openxmlformats.org/spreadsheetml/2006/main">
  <c r="H40" i="23" l="1"/>
  <c r="G40" i="23"/>
  <c r="F40" i="23"/>
  <c r="I18" i="23"/>
  <c r="I9" i="23"/>
  <c r="I29" i="23"/>
  <c r="I16" i="23"/>
  <c r="I33" i="23"/>
  <c r="I12" i="23"/>
  <c r="I15" i="23"/>
  <c r="I21" i="23"/>
  <c r="I23" i="23"/>
  <c r="I24" i="23"/>
  <c r="I8" i="23"/>
  <c r="I6" i="23"/>
  <c r="I32" i="23"/>
  <c r="I27" i="23"/>
  <c r="I7" i="23"/>
  <c r="I38" i="23"/>
  <c r="I22" i="23"/>
  <c r="I4" i="23"/>
  <c r="I36" i="23"/>
  <c r="I26" i="23"/>
  <c r="I20" i="23"/>
  <c r="I34" i="23"/>
  <c r="I37" i="23"/>
  <c r="I5" i="23"/>
  <c r="I30" i="23"/>
  <c r="I11" i="23"/>
  <c r="I31" i="23"/>
  <c r="I19" i="23"/>
  <c r="I35" i="23"/>
  <c r="I28" i="23"/>
  <c r="I17" i="23"/>
  <c r="I14" i="23"/>
  <c r="I13" i="23"/>
  <c r="I25" i="23"/>
  <c r="I10" i="23"/>
  <c r="N29" i="19" l="1"/>
  <c r="M29" i="19"/>
  <c r="N28" i="19"/>
  <c r="M28" i="19"/>
  <c r="N27" i="19"/>
  <c r="M27" i="19"/>
  <c r="I27" i="19"/>
  <c r="J27" i="19" s="1"/>
  <c r="N26" i="19"/>
  <c r="M26" i="19"/>
  <c r="I26" i="19"/>
  <c r="J26" i="19" s="1"/>
  <c r="N25" i="19"/>
  <c r="M25" i="19"/>
  <c r="I25" i="19"/>
  <c r="J25" i="19" s="1"/>
  <c r="N24" i="19"/>
  <c r="M24" i="19"/>
  <c r="I24" i="19"/>
  <c r="J24" i="19" s="1"/>
  <c r="N23" i="19"/>
  <c r="M23" i="19"/>
  <c r="I23" i="19"/>
  <c r="J23" i="19" s="1"/>
  <c r="N22" i="19"/>
  <c r="M22" i="19"/>
  <c r="I22" i="19"/>
  <c r="J22" i="19" s="1"/>
  <c r="N21" i="19"/>
  <c r="M21" i="19"/>
  <c r="I21" i="19"/>
  <c r="J21" i="19" s="1"/>
  <c r="N20" i="19"/>
  <c r="M20" i="19"/>
  <c r="I20" i="19"/>
  <c r="J20" i="19" s="1"/>
  <c r="N19" i="19"/>
  <c r="M19" i="19"/>
  <c r="I19" i="19"/>
  <c r="J19" i="19" s="1"/>
  <c r="N18" i="19"/>
  <c r="M18" i="19"/>
  <c r="I18" i="19"/>
  <c r="J18" i="19" s="1"/>
  <c r="N17" i="19"/>
  <c r="M17" i="19"/>
  <c r="I17" i="19"/>
  <c r="J17" i="19" s="1"/>
  <c r="N16" i="19"/>
  <c r="M16" i="19"/>
  <c r="I16" i="19"/>
  <c r="J16" i="19" s="1"/>
  <c r="N15" i="19"/>
  <c r="M15" i="19"/>
  <c r="I15" i="19"/>
  <c r="J15" i="19" s="1"/>
  <c r="N14" i="19"/>
  <c r="M14" i="19"/>
  <c r="I14" i="19"/>
  <c r="J14" i="19" s="1"/>
  <c r="N13" i="19"/>
  <c r="M13" i="19"/>
  <c r="I13" i="19"/>
  <c r="J13" i="19" s="1"/>
  <c r="N12" i="19"/>
  <c r="M12" i="19"/>
  <c r="I12" i="19"/>
  <c r="J12" i="19" s="1"/>
  <c r="N11" i="19"/>
  <c r="M11" i="19"/>
  <c r="I11" i="19"/>
  <c r="J11" i="19" s="1"/>
  <c r="N10" i="19"/>
  <c r="M10" i="19"/>
  <c r="I10" i="19"/>
  <c r="J10" i="19" s="1"/>
  <c r="N9" i="19"/>
  <c r="M9" i="19"/>
  <c r="I9" i="19"/>
  <c r="J9" i="19" s="1"/>
  <c r="N8" i="19"/>
  <c r="M8" i="19"/>
  <c r="I8" i="19"/>
  <c r="J8" i="19" s="1"/>
  <c r="N7" i="19"/>
  <c r="M7" i="19"/>
  <c r="I7" i="19"/>
  <c r="J7" i="19" s="1"/>
  <c r="N6" i="19"/>
  <c r="M6" i="19"/>
  <c r="I6" i="19"/>
  <c r="J6" i="19" s="1"/>
  <c r="N5" i="19"/>
  <c r="M5" i="19"/>
  <c r="I5" i="19"/>
  <c r="J5" i="19" s="1"/>
  <c r="K5" i="19" l="1"/>
  <c r="K26" i="19"/>
  <c r="K14" i="19"/>
  <c r="K22" i="19"/>
  <c r="K18" i="19"/>
  <c r="K10" i="19"/>
  <c r="K6" i="19"/>
  <c r="K7" i="19"/>
  <c r="K13" i="19"/>
  <c r="K15" i="19"/>
  <c r="K21" i="19"/>
  <c r="K23" i="19"/>
  <c r="K12" i="19"/>
  <c r="K20" i="19"/>
  <c r="K9" i="19"/>
  <c r="K11" i="19"/>
  <c r="K17" i="19"/>
  <c r="K19" i="19"/>
  <c r="K25" i="19"/>
  <c r="K27" i="19"/>
  <c r="K8" i="19"/>
  <c r="K16" i="19"/>
  <c r="K24" i="19"/>
  <c r="O35" i="17" l="1"/>
  <c r="N35" i="17"/>
  <c r="O34" i="17"/>
  <c r="N34" i="17"/>
  <c r="O33" i="17"/>
  <c r="N33" i="17"/>
  <c r="O32" i="17"/>
  <c r="N32" i="17"/>
  <c r="J32" i="17"/>
  <c r="K32" i="17" s="1"/>
  <c r="O31" i="17"/>
  <c r="N31" i="17"/>
  <c r="J31" i="17"/>
  <c r="K31" i="17" s="1"/>
  <c r="O30" i="17"/>
  <c r="N30" i="17"/>
  <c r="K30" i="17"/>
  <c r="J30" i="17"/>
  <c r="O29" i="17"/>
  <c r="N29" i="17"/>
  <c r="J29" i="17"/>
  <c r="K29" i="17" s="1"/>
  <c r="O28" i="17"/>
  <c r="N28" i="17"/>
  <c r="J28" i="17"/>
  <c r="K28" i="17" s="1"/>
  <c r="O27" i="17"/>
  <c r="N27" i="17"/>
  <c r="J27" i="17"/>
  <c r="K27" i="17" s="1"/>
  <c r="O26" i="17"/>
  <c r="N26" i="17"/>
  <c r="J26" i="17"/>
  <c r="K26" i="17" s="1"/>
  <c r="O25" i="17"/>
  <c r="N25" i="17"/>
  <c r="J25" i="17"/>
  <c r="K25" i="17" s="1"/>
  <c r="O24" i="17"/>
  <c r="N24" i="17"/>
  <c r="J24" i="17"/>
  <c r="K24" i="17" s="1"/>
  <c r="O23" i="17"/>
  <c r="N23" i="17"/>
  <c r="J23" i="17"/>
  <c r="K23" i="17" s="1"/>
  <c r="O22" i="17"/>
  <c r="N22" i="17"/>
  <c r="K22" i="17"/>
  <c r="J22" i="17"/>
  <c r="O21" i="17"/>
  <c r="N21" i="17"/>
  <c r="J21" i="17"/>
  <c r="K21" i="17" s="1"/>
  <c r="O20" i="17"/>
  <c r="N20" i="17"/>
  <c r="J20" i="17"/>
  <c r="K20" i="17" s="1"/>
  <c r="O19" i="17"/>
  <c r="N19" i="17"/>
  <c r="J19" i="17"/>
  <c r="K19" i="17" s="1"/>
  <c r="O18" i="17"/>
  <c r="N18" i="17"/>
  <c r="J18" i="17"/>
  <c r="K18" i="17" s="1"/>
  <c r="O17" i="17"/>
  <c r="N17" i="17"/>
  <c r="J17" i="17"/>
  <c r="K17" i="17" s="1"/>
  <c r="O16" i="17"/>
  <c r="N16" i="17"/>
  <c r="J16" i="17"/>
  <c r="K16" i="17" s="1"/>
  <c r="O15" i="17"/>
  <c r="N15" i="17"/>
  <c r="J15" i="17"/>
  <c r="K15" i="17" s="1"/>
  <c r="O14" i="17"/>
  <c r="N14" i="17"/>
  <c r="K14" i="17"/>
  <c r="J14" i="17"/>
  <c r="O13" i="17"/>
  <c r="N13" i="17"/>
  <c r="J13" i="17"/>
  <c r="K13" i="17" s="1"/>
  <c r="O12" i="17"/>
  <c r="N12" i="17"/>
  <c r="J12" i="17"/>
  <c r="K12" i="17" s="1"/>
  <c r="O11" i="17"/>
  <c r="N11" i="17"/>
  <c r="J11" i="17"/>
  <c r="K11" i="17" s="1"/>
  <c r="O10" i="17"/>
  <c r="N10" i="17"/>
  <c r="J10" i="17"/>
  <c r="K10" i="17" s="1"/>
  <c r="O9" i="17"/>
  <c r="N9" i="17"/>
  <c r="J9" i="17"/>
  <c r="K9" i="17" s="1"/>
  <c r="O8" i="17"/>
  <c r="N8" i="17"/>
  <c r="J8" i="17"/>
  <c r="K8" i="17" s="1"/>
  <c r="O7" i="17"/>
  <c r="N7" i="17"/>
  <c r="J7" i="17"/>
  <c r="K7" i="17" s="1"/>
  <c r="O6" i="17"/>
  <c r="N6" i="17"/>
  <c r="J6" i="17"/>
  <c r="K6" i="17" s="1"/>
  <c r="O5" i="17"/>
  <c r="N5" i="17"/>
  <c r="J5" i="17"/>
  <c r="K5" i="17" s="1"/>
  <c r="N30" i="15"/>
  <c r="M30" i="15"/>
  <c r="I30" i="15"/>
  <c r="J30" i="15" s="1"/>
  <c r="N29" i="15"/>
  <c r="M29" i="15"/>
  <c r="I29" i="15"/>
  <c r="J29" i="15" s="1"/>
  <c r="N28" i="15"/>
  <c r="M28" i="15"/>
  <c r="I28" i="15"/>
  <c r="J28" i="15" s="1"/>
  <c r="N27" i="15"/>
  <c r="M27" i="15"/>
  <c r="I27" i="15"/>
  <c r="J27" i="15" s="1"/>
  <c r="N26" i="15"/>
  <c r="M26" i="15"/>
  <c r="I26" i="15"/>
  <c r="J26" i="15" s="1"/>
  <c r="N25" i="15"/>
  <c r="M25" i="15"/>
  <c r="I25" i="15"/>
  <c r="J25" i="15" s="1"/>
  <c r="N24" i="15"/>
  <c r="M24" i="15"/>
  <c r="I24" i="15"/>
  <c r="J24" i="15" s="1"/>
  <c r="N23" i="15"/>
  <c r="M23" i="15"/>
  <c r="J23" i="15"/>
  <c r="I23" i="15"/>
  <c r="N22" i="15"/>
  <c r="M22" i="15"/>
  <c r="I22" i="15"/>
  <c r="J22" i="15" s="1"/>
  <c r="N21" i="15"/>
  <c r="M21" i="15"/>
  <c r="I21" i="15"/>
  <c r="J21" i="15" s="1"/>
  <c r="N20" i="15"/>
  <c r="M20" i="15"/>
  <c r="I20" i="15"/>
  <c r="J20" i="15" s="1"/>
  <c r="N19" i="15"/>
  <c r="M19" i="15"/>
  <c r="I19" i="15"/>
  <c r="J19" i="15" s="1"/>
  <c r="N18" i="15"/>
  <c r="M18" i="15"/>
  <c r="I18" i="15"/>
  <c r="J18" i="15" s="1"/>
  <c r="N17" i="15"/>
  <c r="M17" i="15"/>
  <c r="I17" i="15"/>
  <c r="J17" i="15" s="1"/>
  <c r="N16" i="15"/>
  <c r="M16" i="15"/>
  <c r="I16" i="15"/>
  <c r="J16" i="15" s="1"/>
  <c r="N15" i="15"/>
  <c r="M15" i="15"/>
  <c r="J15" i="15"/>
  <c r="I15" i="15"/>
  <c r="N14" i="15"/>
  <c r="M14" i="15"/>
  <c r="I14" i="15"/>
  <c r="J14" i="15" s="1"/>
  <c r="N13" i="15"/>
  <c r="M13" i="15"/>
  <c r="I13" i="15"/>
  <c r="J13" i="15" s="1"/>
  <c r="N12" i="15"/>
  <c r="M12" i="15"/>
  <c r="I12" i="15"/>
  <c r="J12" i="15" s="1"/>
  <c r="N11" i="15"/>
  <c r="M11" i="15"/>
  <c r="I11" i="15"/>
  <c r="J11" i="15" s="1"/>
  <c r="N10" i="15"/>
  <c r="M10" i="15"/>
  <c r="I10" i="15"/>
  <c r="J10" i="15" s="1"/>
  <c r="N9" i="15"/>
  <c r="M9" i="15"/>
  <c r="I9" i="15"/>
  <c r="J9" i="15" s="1"/>
  <c r="N8" i="15"/>
  <c r="M8" i="15"/>
  <c r="I8" i="15"/>
  <c r="J8" i="15" s="1"/>
  <c r="N7" i="15"/>
  <c r="M7" i="15"/>
  <c r="I7" i="15"/>
  <c r="J7" i="15" s="1"/>
  <c r="N6" i="15"/>
  <c r="M6" i="15"/>
  <c r="I6" i="15"/>
  <c r="J6" i="15" s="1"/>
  <c r="N5" i="15"/>
  <c r="M5" i="15"/>
  <c r="I5" i="15"/>
  <c r="J5" i="15" s="1"/>
  <c r="L9" i="17" l="1"/>
  <c r="K8" i="15"/>
  <c r="L10" i="17"/>
  <c r="L15" i="17"/>
  <c r="L20" i="17"/>
  <c r="L25" i="17"/>
  <c r="L26" i="17"/>
  <c r="L31" i="17"/>
  <c r="L8" i="17"/>
  <c r="L13" i="17"/>
  <c r="L14" i="17"/>
  <c r="L19" i="17"/>
  <c r="L24" i="17"/>
  <c r="L29" i="17"/>
  <c r="L30" i="17"/>
  <c r="L7" i="17"/>
  <c r="L12" i="17"/>
  <c r="L17" i="17"/>
  <c r="L18" i="17"/>
  <c r="L23" i="17"/>
  <c r="L28" i="17"/>
  <c r="L5" i="17"/>
  <c r="L6" i="17"/>
  <c r="L11" i="17"/>
  <c r="L16" i="17"/>
  <c r="L21" i="17"/>
  <c r="L22" i="17"/>
  <c r="L27" i="17"/>
  <c r="L32" i="17"/>
  <c r="K13" i="15"/>
  <c r="K18" i="15"/>
  <c r="K19" i="15"/>
  <c r="K24" i="15"/>
  <c r="K29" i="15"/>
  <c r="K6" i="15"/>
  <c r="K7" i="15"/>
  <c r="K12" i="15"/>
  <c r="K17" i="15"/>
  <c r="K22" i="15"/>
  <c r="K23" i="15"/>
  <c r="K28" i="15"/>
  <c r="K5" i="15"/>
  <c r="K10" i="15"/>
  <c r="K11" i="15"/>
  <c r="K16" i="15"/>
  <c r="K21" i="15"/>
  <c r="K26" i="15"/>
  <c r="K27" i="15"/>
  <c r="K9" i="15"/>
  <c r="K14" i="15"/>
  <c r="K15" i="15"/>
  <c r="K20" i="15"/>
  <c r="K25" i="15"/>
  <c r="K30" i="15"/>
</calcChain>
</file>

<file path=xl/comments1.xml><?xml version="1.0" encoding="utf-8"?>
<comments xmlns="http://schemas.openxmlformats.org/spreadsheetml/2006/main">
  <authors>
    <author>VeronikaH</author>
    <author>UzivatelNB114000110</author>
  </authors>
  <commentList>
    <comment ref="D3" authorId="0" shapeId="0">
      <text>
        <r>
          <rPr>
            <sz val="9"/>
            <color indexed="81"/>
            <rFont val="Tahoma"/>
            <family val="2"/>
            <charset val="238"/>
          </rPr>
          <t>Uher - Lulu</t>
        </r>
      </text>
    </comment>
    <comment ref="E3" authorId="1" shapeId="0">
      <text>
        <r>
          <rPr>
            <b/>
            <sz val="9"/>
            <color indexed="81"/>
            <rFont val="Tahoma"/>
            <family val="2"/>
            <charset val="238"/>
          </rPr>
          <t>Pitra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sz val="9"/>
            <color indexed="81"/>
            <rFont val="Tahoma"/>
            <family val="2"/>
            <charset val="238"/>
          </rPr>
          <t>Slezák</t>
        </r>
      </text>
    </comment>
    <comment ref="G3" authorId="1" shapeId="0">
      <text>
        <r>
          <rPr>
            <b/>
            <sz val="9"/>
            <color indexed="81"/>
            <rFont val="Tahoma"/>
            <family val="2"/>
            <charset val="238"/>
          </rPr>
          <t>Heřmánek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" authorId="0" shapeId="0">
      <text>
        <r>
          <rPr>
            <sz val="9"/>
            <color indexed="81"/>
            <rFont val="Tahoma"/>
            <family val="2"/>
            <charset val="238"/>
          </rPr>
          <t>Roit, Svoboda od 21. 1. 2017</t>
        </r>
      </text>
    </comment>
  </commentList>
</comments>
</file>

<file path=xl/comments2.xml><?xml version="1.0" encoding="utf-8"?>
<comments xmlns="http://schemas.openxmlformats.org/spreadsheetml/2006/main">
  <authors>
    <author>kovarikj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kovarikj:</t>
        </r>
        <r>
          <rPr>
            <sz val="9"/>
            <color indexed="81"/>
            <rFont val="Tahoma"/>
            <family val="2"/>
            <charset val="238"/>
          </rPr>
          <t xml:space="preserve">
Buchal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kovarikj:</t>
        </r>
        <r>
          <rPr>
            <sz val="9"/>
            <color indexed="81"/>
            <rFont val="Tahoma"/>
            <family val="2"/>
            <charset val="238"/>
          </rPr>
          <t xml:space="preserve">
Berziová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kovarikj:</t>
        </r>
        <r>
          <rPr>
            <sz val="9"/>
            <color indexed="81"/>
            <rFont val="Tahoma"/>
            <family val="2"/>
            <charset val="238"/>
          </rPr>
          <t xml:space="preserve">
Kirpalová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>Permedlová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Dernerová</t>
        </r>
      </text>
    </comment>
  </commentList>
</comments>
</file>

<file path=xl/comments3.xml><?xml version="1.0" encoding="utf-8"?>
<comments xmlns="http://schemas.openxmlformats.org/spreadsheetml/2006/main">
  <authors>
    <author>prostrednik</author>
  </authors>
  <commentList>
    <comment ref="E3" authorId="0" shapeId="0">
      <text>
        <r>
          <rPr>
            <sz val="8"/>
            <color indexed="81"/>
            <rFont val="Tahoma"/>
            <family val="2"/>
            <charset val="238"/>
          </rPr>
          <t>Bc. Musilová</t>
        </r>
      </text>
    </comment>
    <comment ref="F3" authorId="0" shapeId="0">
      <text>
        <r>
          <rPr>
            <sz val="8"/>
            <color indexed="81"/>
            <rFont val="Tahoma"/>
            <family val="2"/>
            <charset val="238"/>
          </rPr>
          <t>Bujnoch</t>
        </r>
      </text>
    </comment>
    <comment ref="G3" authorId="0" shapeId="0">
      <text>
        <r>
          <rPr>
            <sz val="8"/>
            <color indexed="81"/>
            <rFont val="Tahoma"/>
            <family val="2"/>
            <charset val="238"/>
          </rPr>
          <t>Bárta</t>
        </r>
      </text>
    </comment>
    <comment ref="H3" authorId="0" shapeId="0">
      <text>
        <r>
          <rPr>
            <sz val="8"/>
            <color indexed="81"/>
            <rFont val="Tahoma"/>
            <family val="2"/>
            <charset val="238"/>
          </rPr>
          <t>Ing. Kameništiak</t>
        </r>
      </text>
    </comment>
    <comment ref="I3" authorId="0" shapeId="0">
      <text>
        <r>
          <rPr>
            <sz val="8"/>
            <color indexed="81"/>
            <rFont val="Tahoma"/>
            <family val="2"/>
            <charset val="238"/>
          </rPr>
          <t>Kalousková</t>
        </r>
      </text>
    </comment>
  </commentList>
</comments>
</file>

<file path=xl/sharedStrings.xml><?xml version="1.0" encoding="utf-8"?>
<sst xmlns="http://schemas.openxmlformats.org/spreadsheetml/2006/main" count="387" uniqueCount="157">
  <si>
    <t>komisař</t>
  </si>
  <si>
    <t>celkem</t>
  </si>
  <si>
    <t>body</t>
  </si>
  <si>
    <t>průměr</t>
  </si>
  <si>
    <t xml:space="preserve">komisař  </t>
  </si>
  <si>
    <t>pořadí</t>
  </si>
  <si>
    <t>konečné</t>
  </si>
  <si>
    <t>Číšníci</t>
  </si>
  <si>
    <t>Cukráři</t>
  </si>
  <si>
    <t>Kuchaři</t>
  </si>
  <si>
    <t xml:space="preserve">            </t>
  </si>
  <si>
    <t>Název školy</t>
  </si>
  <si>
    <t>Jméno soutěžícího</t>
  </si>
  <si>
    <t>Start. číslo</t>
  </si>
  <si>
    <t>SŠ hotelová a služeb Kroměříž</t>
  </si>
  <si>
    <t>SOŠ a SOU Polička</t>
  </si>
  <si>
    <t>Jazyk</t>
  </si>
  <si>
    <t>N</t>
  </si>
  <si>
    <t>A</t>
  </si>
  <si>
    <t>ISŠ Moravská Třebová</t>
  </si>
  <si>
    <t xml:space="preserve">SOU gastronomie Praha 10 </t>
  </si>
  <si>
    <t>SOŠ a SOU Horky nad Jizerou</t>
  </si>
  <si>
    <t>SPŠ, SOŠ a SOU Nové Město n/M.</t>
  </si>
  <si>
    <t>SOŠ Horný Smokovec</t>
  </si>
  <si>
    <t>Konšelová Markéta</t>
  </si>
  <si>
    <t>AHOL SŠ gastronom., turismu a lázeňství Ostrava</t>
  </si>
  <si>
    <t>SŠ obchodu, služeb a řemesel a JŠ Tábor</t>
  </si>
  <si>
    <t>Horký Tomáš</t>
  </si>
  <si>
    <t>Střílková Pavla</t>
  </si>
  <si>
    <t>Danitová Barbora</t>
  </si>
  <si>
    <t>Dvořáková Diana</t>
  </si>
  <si>
    <t>Skůrová Barbora</t>
  </si>
  <si>
    <t>Pekařová Tereza</t>
  </si>
  <si>
    <t>Petržela Vojtěch</t>
  </si>
  <si>
    <t>SŠ gastronomie a služeb, Přerov</t>
  </si>
  <si>
    <t>SŠ průmysl., hotelová a zdravotnická, Uherské Hradiště</t>
  </si>
  <si>
    <t>SOŠ a SOU obchodu a služeb, Chrudim</t>
  </si>
  <si>
    <t>Střední odborná škola Prostějov</t>
  </si>
  <si>
    <t>SOŠ a SOU, Praha - Čakovice</t>
  </si>
  <si>
    <t>Koubek Josef</t>
  </si>
  <si>
    <t>Krátoška Jan</t>
  </si>
  <si>
    <t>Polák Daniel</t>
  </si>
  <si>
    <t>Radina Jakub</t>
  </si>
  <si>
    <t>Růčka Marek</t>
  </si>
  <si>
    <t>Tomáš Jiří</t>
  </si>
  <si>
    <t>SŠSS Ostrava-Hrabůvka, p.o.</t>
  </si>
  <si>
    <t xml:space="preserve">SŠ Brno, Charbulova, p.o. </t>
  </si>
  <si>
    <t>HŠ, OA a SPŠ Teplice, Benešovo nám. 1, p.o.</t>
  </si>
  <si>
    <t>SŠ hotelnictví a gastronomie SČMSD Praha, s.r.o.</t>
  </si>
  <si>
    <t>Hotelová škola Frenštát p/Radhoštěm, p.o.</t>
  </si>
  <si>
    <t>SŠ hotelnictví a společného stravování, Teplice n/Met.</t>
  </si>
  <si>
    <t>SPV hotelu Inter.Continental s.r.o., Praha</t>
  </si>
  <si>
    <t>SŠ gastr., oděvnictví a služeb, Frýdek-Místek, p.o.</t>
  </si>
  <si>
    <t>Antlová Viola</t>
  </si>
  <si>
    <t>Brunclíková Monika</t>
  </si>
  <si>
    <t>Najkerová Dana</t>
  </si>
  <si>
    <t>SŠ Brno, Charbulova, p.o.</t>
  </si>
  <si>
    <t>Křížová Žaneta</t>
  </si>
  <si>
    <t>SŠ obchodu, řemesel, služeb a ZŠ Ústí n/Labem, p.o.</t>
  </si>
  <si>
    <t>Albrechtova střední škola, Český Těšín, p.o.</t>
  </si>
  <si>
    <t>Zaplatilová Eva</t>
  </si>
  <si>
    <t>SŠ prům., hotelová a zdravot., Uherské Hradiště</t>
  </si>
  <si>
    <t>SŠ gastronom., hotelnictví a lesnictví Bzenec, p.o.</t>
  </si>
  <si>
    <t>Lepší Kateřina</t>
  </si>
  <si>
    <t>HŠ, OA a SPŠ Teplice</t>
  </si>
  <si>
    <t>SŠ hotelnictví a spol. stravování, Teplice n/Met.</t>
  </si>
  <si>
    <t>SOŠ a SOU služeb Velký Újezd, s.r.o.</t>
  </si>
  <si>
    <t>Syrový Jan</t>
  </si>
  <si>
    <t>Martincová Zuzana</t>
  </si>
  <si>
    <t>GJ 2017</t>
  </si>
  <si>
    <t>Byrtusová Anna</t>
  </si>
  <si>
    <t>Ryassnyy Vladyslav</t>
  </si>
  <si>
    <t>Nováková Tereza</t>
  </si>
  <si>
    <t>Ajpkaljeva Botakoz</t>
  </si>
  <si>
    <t>Krecbach Karel</t>
  </si>
  <si>
    <t>Vosecká Iveta</t>
  </si>
  <si>
    <t>Svobodová Lea</t>
  </si>
  <si>
    <t>SŠ řemesel a služeb Děčín IV, Ruská 147, p. o.</t>
  </si>
  <si>
    <t>Kohoutková Anna</t>
  </si>
  <si>
    <t>Dyntarová Lada</t>
  </si>
  <si>
    <t>Zemanová Lucie</t>
  </si>
  <si>
    <t>Peřina Jakub</t>
  </si>
  <si>
    <t>Kopecká Kateřina</t>
  </si>
  <si>
    <t>Halamíková Lucie</t>
  </si>
  <si>
    <t>Hotelová škola Frenštát p/Radhoštěm, p. o.</t>
  </si>
  <si>
    <t>SOŠ Znojmo, Dvořákova, p. o.</t>
  </si>
  <si>
    <t>Musil Julius</t>
  </si>
  <si>
    <t>Miga Andril</t>
  </si>
  <si>
    <t>Fujaková Kateřina</t>
  </si>
  <si>
    <t>Klimscha David</t>
  </si>
  <si>
    <t>Jarý Filip</t>
  </si>
  <si>
    <t>Bednářová Marcela</t>
  </si>
  <si>
    <t>Kuřil Lukáš</t>
  </si>
  <si>
    <t>Tetur Samuel</t>
  </si>
  <si>
    <t>Integrovaná střední škola Hodonín, p. o.</t>
  </si>
  <si>
    <t>Körber Petr</t>
  </si>
  <si>
    <t>Máčala Roman</t>
  </si>
  <si>
    <t>Číhalová Hana</t>
  </si>
  <si>
    <t>Baumruk Stanislav</t>
  </si>
  <si>
    <t>SŠ gastronomie a služeb Liberec, p. o.</t>
  </si>
  <si>
    <t>Klein Tomáš</t>
  </si>
  <si>
    <t>Mrkva Jakub</t>
  </si>
  <si>
    <t>Stružík Josef</t>
  </si>
  <si>
    <t>Štefaňák Matúš</t>
  </si>
  <si>
    <t>Mik Zdeněk</t>
  </si>
  <si>
    <t>Adamcová Anna</t>
  </si>
  <si>
    <t>Zálešáková Nikola</t>
  </si>
  <si>
    <t>Byrtus Ondřej</t>
  </si>
  <si>
    <t>Juračka Matěj</t>
  </si>
  <si>
    <t>Malíková Tereza</t>
  </si>
  <si>
    <t>Doležel Petr</t>
  </si>
  <si>
    <t>Vyrůbalíková Petra</t>
  </si>
  <si>
    <t>Kolecký Petr</t>
  </si>
  <si>
    <t>Staněk Jakub</t>
  </si>
  <si>
    <t>Habáň Vojtěch</t>
  </si>
  <si>
    <t>Doušová Eliška</t>
  </si>
  <si>
    <t>Kulich David</t>
  </si>
  <si>
    <t>Kučerová Veronika</t>
  </si>
  <si>
    <t>R</t>
  </si>
  <si>
    <t>Fuchsová Kamila</t>
  </si>
  <si>
    <t>Škvrna Fantišek</t>
  </si>
  <si>
    <t>SŠ gastronomie a služeb Liberec, p.o.</t>
  </si>
  <si>
    <t>Holeček Matěj</t>
  </si>
  <si>
    <t>Šedá Kateřina</t>
  </si>
  <si>
    <t>Kneslová Dominika</t>
  </si>
  <si>
    <t>Lešková Júlia</t>
  </si>
  <si>
    <t>Vymazalová Kateřina</t>
  </si>
  <si>
    <t>Šulová Michaela</t>
  </si>
  <si>
    <t>Hotelová škola Frenštát pod Radhoštěm, p. o.</t>
  </si>
  <si>
    <t>ISŠ - COP a JŠ s právem st. jazyk zk., Valašské Meziříčí</t>
  </si>
  <si>
    <t>Šimečková Kristýna</t>
  </si>
  <si>
    <t>SŠ průmyslová, hotelová a zdrav., Uherské Hradiště</t>
  </si>
  <si>
    <t>SŠ gastronomická a hotelová s. r. o., Braník</t>
  </si>
  <si>
    <t>SŠ gastronomická a hotelová s.r.o., Braník</t>
  </si>
  <si>
    <t xml:space="preserve">HŠ, OA a SPŠ Teplice, Benešovo nám. 1, p.o. </t>
  </si>
  <si>
    <t>Soukromá HŠ Bukaschool, s.r.o., Most</t>
  </si>
  <si>
    <t>SPŠ, SOŠ a SOU, Nové Město n/Metují</t>
  </si>
  <si>
    <t>SŠ obchodu, řemesel, služeb a ZŠ Ústí n/Labem, p. o.</t>
  </si>
  <si>
    <t>Henzl Marek</t>
  </si>
  <si>
    <t>Hotelová škola Bohemia, s. r. o., Chrudim</t>
  </si>
  <si>
    <t>Celestre Giorgia</t>
  </si>
  <si>
    <t>Scuola Oliver - Cometa, Como - Italy</t>
  </si>
  <si>
    <t>Pořadí škol</t>
  </si>
  <si>
    <t>Škola</t>
  </si>
  <si>
    <t>Účast číšník</t>
  </si>
  <si>
    <t>Účast cukrář</t>
  </si>
  <si>
    <t>Počet bodů celkem</t>
  </si>
  <si>
    <t>Pořadí</t>
  </si>
  <si>
    <t>Účast kuchař</t>
  </si>
  <si>
    <t>Počet zlatých m.</t>
  </si>
  <si>
    <t>Počet bronzových m.</t>
  </si>
  <si>
    <t>Datum</t>
  </si>
  <si>
    <t>Počet stříbrných m.</t>
  </si>
  <si>
    <t>Holfeldlová Lenka</t>
  </si>
  <si>
    <t>Celkem medailí</t>
  </si>
  <si>
    <t>21.1.201</t>
  </si>
  <si>
    <t>nemoc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</si>
</sst>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  <charset val="238"/>
    </font>
    <font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3"/>
      <name val="Times New Roman"/>
      <family val="1"/>
      <charset val="238"/>
    </font>
    <font>
      <b/>
      <sz val="18"/>
      <name val="Times New Roman"/>
      <family val="1"/>
      <charset val="238"/>
    </font>
    <font>
      <sz val="7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60"/>
      <name val="Times New Roman"/>
      <family val="1"/>
      <charset val="238"/>
    </font>
    <font>
      <b/>
      <sz val="10"/>
      <color indexed="60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8"/>
      <color theme="9" tint="-0.499984740745262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b/>
      <sz val="10"/>
      <color theme="9" tint="-0.499984740745262"/>
      <name val="Times New Roman"/>
      <family val="1"/>
      <charset val="238"/>
    </font>
    <font>
      <b/>
      <sz val="7"/>
      <color theme="9" tint="-0.499984740745262"/>
      <name val="Times New Roman"/>
      <family val="1"/>
      <charset val="238"/>
    </font>
    <font>
      <b/>
      <sz val="9"/>
      <color theme="9" tint="-0.499984740745262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1" xfId="0" applyFont="1" applyBorder="1"/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/>
    <xf numFmtId="0" fontId="8" fillId="3" borderId="1" xfId="0" applyFont="1" applyFill="1" applyBorder="1"/>
    <xf numFmtId="0" fontId="8" fillId="4" borderId="1" xfId="0" applyFont="1" applyFill="1" applyBorder="1"/>
    <xf numFmtId="0" fontId="8" fillId="5" borderId="1" xfId="0" applyFont="1" applyFill="1" applyBorder="1"/>
    <xf numFmtId="0" fontId="8" fillId="6" borderId="1" xfId="0" applyFont="1" applyFill="1" applyBorder="1"/>
    <xf numFmtId="0" fontId="0" fillId="0" borderId="0" xfId="0" applyFill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64" fontId="0" fillId="0" borderId="0" xfId="0" applyNumberForma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/>
    <xf numFmtId="0" fontId="15" fillId="8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1" xfId="0" applyBorder="1"/>
    <xf numFmtId="0" fontId="20" fillId="11" borderId="12" xfId="0" applyFont="1" applyFill="1" applyBorder="1" applyAlignment="1">
      <alignment horizontal="left" vertical="center"/>
    </xf>
    <xf numFmtId="0" fontId="20" fillId="11" borderId="13" xfId="0" applyFont="1" applyFill="1" applyBorder="1" applyAlignment="1">
      <alignment horizontal="left" vertical="center"/>
    </xf>
    <xf numFmtId="0" fontId="0" fillId="11" borderId="14" xfId="0" applyFill="1" applyBorder="1"/>
    <xf numFmtId="0" fontId="2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vertical="center" wrapText="1"/>
    </xf>
    <xf numFmtId="0" fontId="22" fillId="9" borderId="1" xfId="0" applyFont="1" applyFill="1" applyBorder="1" applyAlignment="1">
      <alignment vertical="center" wrapText="1"/>
    </xf>
    <xf numFmtId="0" fontId="22" fillId="10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horizontal="center" vertical="center"/>
    </xf>
    <xf numFmtId="0" fontId="0" fillId="8" borderId="0" xfId="0" applyFill="1"/>
    <xf numFmtId="0" fontId="22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4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4" fontId="4" fillId="0" borderId="31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6" fillId="0" borderId="3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164" fontId="6" fillId="0" borderId="38" xfId="0" applyNumberFormat="1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17" fillId="0" borderId="38" xfId="0" applyFont="1" applyFill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5" fillId="0" borderId="3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64" fontId="6" fillId="8" borderId="1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24" fillId="11" borderId="23" xfId="0" applyFont="1" applyFill="1" applyBorder="1" applyAlignment="1">
      <alignment horizontal="center" vertical="center" wrapText="1"/>
    </xf>
    <xf numFmtId="0" fontId="25" fillId="11" borderId="23" xfId="0" applyFont="1" applyFill="1" applyBorder="1" applyAlignment="1">
      <alignment horizontal="center" vertical="center" wrapText="1"/>
    </xf>
    <xf numFmtId="0" fontId="25" fillId="11" borderId="25" xfId="0" applyFont="1" applyFill="1" applyBorder="1" applyAlignment="1">
      <alignment horizontal="center" vertical="center" wrapText="1"/>
    </xf>
    <xf numFmtId="0" fontId="25" fillId="11" borderId="24" xfId="0" applyFont="1" applyFill="1" applyBorder="1" applyAlignment="1">
      <alignment horizontal="center" vertical="center" wrapText="1"/>
    </xf>
    <xf numFmtId="0" fontId="25" fillId="11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/>
    </xf>
    <xf numFmtId="0" fontId="2" fillId="12" borderId="41" xfId="0" applyFont="1" applyFill="1" applyBorder="1" applyAlignment="1">
      <alignment vertical="center"/>
    </xf>
    <xf numFmtId="0" fontId="17" fillId="8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64" fontId="4" fillId="8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/>
    </xf>
    <xf numFmtId="0" fontId="22" fillId="0" borderId="0" xfId="0" applyFont="1" applyBorder="1" applyAlignment="1">
      <alignment vertical="center" wrapText="1"/>
    </xf>
    <xf numFmtId="0" fontId="15" fillId="8" borderId="5" xfId="0" applyFont="1" applyFill="1" applyBorder="1" applyAlignment="1">
      <alignment vertical="center" wrapText="1"/>
    </xf>
    <xf numFmtId="0" fontId="15" fillId="0" borderId="36" xfId="0" applyFont="1" applyFill="1" applyBorder="1" applyAlignment="1">
      <alignment vertical="center" wrapText="1"/>
    </xf>
    <xf numFmtId="0" fontId="15" fillId="8" borderId="2" xfId="0" applyFont="1" applyFill="1" applyBorder="1" applyAlignment="1">
      <alignment vertical="center" wrapText="1"/>
    </xf>
    <xf numFmtId="0" fontId="16" fillId="8" borderId="37" xfId="0" applyFont="1" applyFill="1" applyBorder="1" applyAlignment="1">
      <alignment vertical="center" wrapText="1"/>
    </xf>
    <xf numFmtId="0" fontId="23" fillId="12" borderId="4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6" fillId="0" borderId="4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9" fillId="8" borderId="35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22" fillId="0" borderId="38" xfId="0" applyFont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38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8" borderId="39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164" fontId="4" fillId="8" borderId="16" xfId="0" applyNumberFormat="1" applyFont="1" applyFill="1" applyBorder="1" applyAlignment="1">
      <alignment horizontal="center" vertical="center"/>
    </xf>
    <xf numFmtId="164" fontId="4" fillId="8" borderId="19" xfId="0" applyNumberFormat="1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vertical="center" wrapText="1"/>
    </xf>
    <xf numFmtId="0" fontId="21" fillId="7" borderId="5" xfId="0" applyFont="1" applyFill="1" applyBorder="1" applyAlignment="1">
      <alignment horizontal="center" vertical="center"/>
    </xf>
    <xf numFmtId="164" fontId="4" fillId="7" borderId="21" xfId="0" applyNumberFormat="1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164" fontId="4" fillId="14" borderId="16" xfId="0" applyNumberFormat="1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vertical="center" wrapText="1"/>
    </xf>
    <xf numFmtId="0" fontId="22" fillId="15" borderId="1" xfId="0" applyFont="1" applyFill="1" applyBorder="1" applyAlignment="1">
      <alignment vertical="center" wrapText="1"/>
    </xf>
    <xf numFmtId="0" fontId="21" fillId="15" borderId="15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164" fontId="4" fillId="15" borderId="16" xfId="0" applyNumberFormat="1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center" vertical="center"/>
    </xf>
    <xf numFmtId="0" fontId="26" fillId="11" borderId="22" xfId="0" applyFont="1" applyFill="1" applyBorder="1" applyAlignment="1">
      <alignment horizontal="center" vertical="center" wrapText="1"/>
    </xf>
    <xf numFmtId="0" fontId="26" fillId="11" borderId="23" xfId="0" applyFont="1" applyFill="1" applyBorder="1" applyAlignment="1">
      <alignment horizontal="center" vertical="center" wrapText="1"/>
    </xf>
    <xf numFmtId="14" fontId="4" fillId="7" borderId="29" xfId="0" applyNumberFormat="1" applyFont="1" applyFill="1" applyBorder="1" applyAlignment="1">
      <alignment horizontal="center" vertical="center"/>
    </xf>
    <xf numFmtId="14" fontId="4" fillId="14" borderId="30" xfId="0" applyNumberFormat="1" applyFont="1" applyFill="1" applyBorder="1" applyAlignment="1">
      <alignment horizontal="center" vertical="center"/>
    </xf>
    <xf numFmtId="14" fontId="4" fillId="15" borderId="30" xfId="0" applyNumberFormat="1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7" fillId="11" borderId="22" xfId="0" applyFont="1" applyFill="1" applyBorder="1" applyAlignment="1">
      <alignment horizontal="center" vertical="center" wrapText="1"/>
    </xf>
    <xf numFmtId="0" fontId="0" fillId="11" borderId="44" xfId="0" applyFill="1" applyBorder="1"/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165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indexed="23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476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72</xdr:row>
      <xdr:rowOff>133350</xdr:rowOff>
    </xdr:from>
    <xdr:to>
      <xdr:col>6</xdr:col>
      <xdr:colOff>57150</xdr:colOff>
      <xdr:row>81</xdr:row>
      <xdr:rowOff>0</xdr:rowOff>
    </xdr:to>
    <xdr:sp macro="" textlink="">
      <xdr:nvSpPr>
        <xdr:cNvPr id="2" name="TextovéPole 1"/>
        <xdr:cNvSpPr txBox="1"/>
      </xdr:nvSpPr>
      <xdr:spPr>
        <a:xfrm>
          <a:off x="1962150" y="15601950"/>
          <a:ext cx="4324350" cy="13239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kuchař: starý</a:t>
          </a: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 – 300 bodů	- zlaté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151 – 200 bodů	- stříbrné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101 – 150 bodů	- bronzové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119 a méně		- diplom za účast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  <xdr:twoCellAnchor>
    <xdr:from>
      <xdr:col>2</xdr:col>
      <xdr:colOff>19050</xdr:colOff>
      <xdr:row>63</xdr:row>
      <xdr:rowOff>85725</xdr:rowOff>
    </xdr:from>
    <xdr:to>
      <xdr:col>6</xdr:col>
      <xdr:colOff>57150</xdr:colOff>
      <xdr:row>71</xdr:row>
      <xdr:rowOff>114300</xdr:rowOff>
    </xdr:to>
    <xdr:sp macro="" textlink="">
      <xdr:nvSpPr>
        <xdr:cNvPr id="3" name="TextovéPole 2"/>
        <xdr:cNvSpPr txBox="1"/>
      </xdr:nvSpPr>
      <xdr:spPr>
        <a:xfrm>
          <a:off x="1962150" y="14097000"/>
          <a:ext cx="4324350" cy="13239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kuchař: nový</a:t>
          </a: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225,1 – 300 bodů	- zlaté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151,1 – 225 bodů	- stříbrné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75,1 – 150 bodů	- bronzové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 a méně		- diplom za účast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43</xdr:row>
      <xdr:rowOff>66675</xdr:rowOff>
    </xdr:from>
    <xdr:to>
      <xdr:col>7</xdr:col>
      <xdr:colOff>333375</xdr:colOff>
      <xdr:row>51</xdr:row>
      <xdr:rowOff>95250</xdr:rowOff>
    </xdr:to>
    <xdr:sp macro="" textlink="">
      <xdr:nvSpPr>
        <xdr:cNvPr id="2" name="TextovéPole 1"/>
        <xdr:cNvSpPr txBox="1"/>
      </xdr:nvSpPr>
      <xdr:spPr>
        <a:xfrm>
          <a:off x="2381250" y="9963150"/>
          <a:ext cx="4667250" cy="13239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cukrář: starý</a:t>
          </a: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 – 300 bodů	- zlaté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151 – 200 bodů	- stříbrné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 – 150 bodů	- bronzové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99 a méně		- diplom za účast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  <xdr:twoCellAnchor>
    <xdr:from>
      <xdr:col>2</xdr:col>
      <xdr:colOff>504824</xdr:colOff>
      <xdr:row>34</xdr:row>
      <xdr:rowOff>47625</xdr:rowOff>
    </xdr:from>
    <xdr:to>
      <xdr:col>7</xdr:col>
      <xdr:colOff>257174</xdr:colOff>
      <xdr:row>42</xdr:row>
      <xdr:rowOff>76200</xdr:rowOff>
    </xdr:to>
    <xdr:sp macro="" textlink="">
      <xdr:nvSpPr>
        <xdr:cNvPr id="3" name="TextovéPole 2"/>
        <xdr:cNvSpPr txBox="1"/>
      </xdr:nvSpPr>
      <xdr:spPr>
        <a:xfrm>
          <a:off x="2457449" y="8486775"/>
          <a:ext cx="4514850" cy="13239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cukrář: nový</a:t>
          </a: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225,1 – 300 bodů	- zlaté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151,1 – 225 bodů	- stříbrné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75,1 – 150 bodů	- bronzové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 a méně		- diplom za účast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1562101</xdr:colOff>
      <xdr:row>58</xdr:row>
      <xdr:rowOff>96981</xdr:rowOff>
    </xdr:from>
    <xdr:to>
      <xdr:col>7</xdr:col>
      <xdr:colOff>66676</xdr:colOff>
      <xdr:row>66</xdr:row>
      <xdr:rowOff>125556</xdr:rowOff>
    </xdr:to>
    <xdr:sp macro="" textlink="">
      <xdr:nvSpPr>
        <xdr:cNvPr id="2" name="TextovéPole 1"/>
        <xdr:cNvSpPr txBox="1"/>
      </xdr:nvSpPr>
      <xdr:spPr>
        <a:xfrm>
          <a:off x="2371726" y="13260531"/>
          <a:ext cx="4505325" cy="1323975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číšník: starý</a:t>
          </a: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260 – 300 bodů	- zlaté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 – 259 bodů	- stříbrné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120 – 199 bodů	- bronzové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119 a méně		- diplom za účast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  <xdr:twoCellAnchor>
    <xdr:from>
      <xdr:col>2</xdr:col>
      <xdr:colOff>1558637</xdr:colOff>
      <xdr:row>49</xdr:row>
      <xdr:rowOff>147206</xdr:rowOff>
    </xdr:from>
    <xdr:to>
      <xdr:col>7</xdr:col>
      <xdr:colOff>61480</xdr:colOff>
      <xdr:row>57</xdr:row>
      <xdr:rowOff>112569</xdr:rowOff>
    </xdr:to>
    <xdr:sp macro="" textlink="">
      <xdr:nvSpPr>
        <xdr:cNvPr id="3" name="TextovéPole 2"/>
        <xdr:cNvSpPr txBox="1"/>
      </xdr:nvSpPr>
      <xdr:spPr>
        <a:xfrm>
          <a:off x="2368262" y="11853431"/>
          <a:ext cx="4503593" cy="1260763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číšník: nový</a:t>
          </a: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260 – 300 bodů	- zlaté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 – 259 bodů	- stříbrné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 – 199 bodů	- bronzové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99 a méně		- diplom za účast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P38"/>
  <sheetViews>
    <sheetView tabSelected="1" zoomScaleNormal="100" workbookViewId="0">
      <pane ySplit="4" topLeftCell="A5" activePane="bottomLeft" state="frozen"/>
      <selection pane="bottomLeft" activeCell="P33" sqref="P33"/>
    </sheetView>
  </sheetViews>
  <sheetFormatPr defaultRowHeight="13.2" x14ac:dyDescent="0.25"/>
  <cols>
    <col min="1" max="1" width="6.6640625" customWidth="1"/>
    <col min="2" max="2" width="22.44140625" customWidth="1"/>
    <col min="3" max="3" width="42.5546875" customWidth="1"/>
    <col min="4" max="4" width="7.109375" hidden="1" customWidth="1"/>
    <col min="5" max="5" width="0.33203125" hidden="1" customWidth="1"/>
    <col min="6" max="6" width="4.5546875" hidden="1" customWidth="1"/>
    <col min="7" max="7" width="0.33203125" hidden="1" customWidth="1"/>
    <col min="8" max="8" width="3.33203125" hidden="1" customWidth="1"/>
    <col min="9" max="11" width="7.33203125" customWidth="1"/>
    <col min="12" max="12" width="6.88671875" customWidth="1"/>
    <col min="13" max="13" width="0.109375" hidden="1" customWidth="1"/>
    <col min="14" max="14" width="5.88671875" hidden="1" customWidth="1"/>
    <col min="15" max="15" width="7.109375" customWidth="1"/>
    <col min="17" max="17" width="16.88671875" customWidth="1"/>
  </cols>
  <sheetData>
    <row r="1" spans="1:16" ht="22.8" x14ac:dyDescent="0.4">
      <c r="A1" s="2" t="s">
        <v>10</v>
      </c>
      <c r="B1" s="24" t="s">
        <v>69</v>
      </c>
      <c r="C1" s="24" t="s">
        <v>9</v>
      </c>
      <c r="D1" s="17"/>
      <c r="E1" s="18"/>
      <c r="F1" s="18"/>
      <c r="H1" s="18"/>
    </row>
    <row r="2" spans="1:16" ht="7.5" customHeight="1" x14ac:dyDescent="0.25"/>
    <row r="3" spans="1:16" ht="20.25" customHeight="1" x14ac:dyDescent="0.25">
      <c r="A3" s="166" t="s">
        <v>13</v>
      </c>
      <c r="B3" s="168" t="s">
        <v>12</v>
      </c>
      <c r="C3" s="168" t="s">
        <v>11</v>
      </c>
      <c r="D3" s="25" t="s">
        <v>4</v>
      </c>
      <c r="E3" s="26" t="s">
        <v>4</v>
      </c>
      <c r="F3" s="27" t="s">
        <v>4</v>
      </c>
      <c r="G3" s="28" t="s">
        <v>4</v>
      </c>
      <c r="H3" s="29" t="s">
        <v>4</v>
      </c>
      <c r="I3" s="3" t="s">
        <v>2</v>
      </c>
      <c r="J3" s="3" t="s">
        <v>2</v>
      </c>
      <c r="K3" s="3" t="s">
        <v>6</v>
      </c>
      <c r="M3" s="1"/>
      <c r="N3" s="1"/>
      <c r="O3" s="1"/>
      <c r="P3" s="1"/>
    </row>
    <row r="4" spans="1:16" ht="20.25" customHeight="1" x14ac:dyDescent="0.25">
      <c r="A4" s="167"/>
      <c r="B4" s="169"/>
      <c r="C4" s="169"/>
      <c r="D4" s="4">
        <v>1</v>
      </c>
      <c r="E4" s="5">
        <v>2</v>
      </c>
      <c r="F4" s="6">
        <v>3</v>
      </c>
      <c r="G4" s="7">
        <v>4</v>
      </c>
      <c r="H4" s="8">
        <v>5</v>
      </c>
      <c r="I4" s="9" t="s">
        <v>1</v>
      </c>
      <c r="J4" s="3" t="s">
        <v>3</v>
      </c>
      <c r="K4" s="3" t="s">
        <v>5</v>
      </c>
    </row>
    <row r="5" spans="1:16" ht="21" customHeight="1" x14ac:dyDescent="0.3">
      <c r="A5" s="124">
        <v>25</v>
      </c>
      <c r="B5" s="35" t="s">
        <v>33</v>
      </c>
      <c r="C5" s="44" t="s">
        <v>15</v>
      </c>
      <c r="D5" s="19">
        <v>94</v>
      </c>
      <c r="E5" s="20">
        <v>87</v>
      </c>
      <c r="F5" s="20">
        <v>93</v>
      </c>
      <c r="G5" s="20">
        <v>93</v>
      </c>
      <c r="H5" s="20">
        <v>92</v>
      </c>
      <c r="I5" s="20">
        <f t="shared" ref="I5:I30" si="0">SUM(D5:H5)-MAX(D5:H5)-MIN(D5:H5)</f>
        <v>278</v>
      </c>
      <c r="J5" s="21">
        <f t="shared" ref="J5:J30" si="1">I5/3</f>
        <v>92.666666666666671</v>
      </c>
      <c r="K5" s="33">
        <f t="shared" ref="K5:K30" si="2">RANK(J5,$J$5:$J$38)</f>
        <v>1</v>
      </c>
      <c r="M5" s="48">
        <f t="shared" ref="M5:M30" si="3">MIN(D5:H5)</f>
        <v>87</v>
      </c>
      <c r="N5" s="48">
        <f t="shared" ref="N5:N30" si="4">MAX(D5:H5)</f>
        <v>94</v>
      </c>
    </row>
    <row r="6" spans="1:16" ht="21" customHeight="1" x14ac:dyDescent="0.3">
      <c r="A6" s="124">
        <v>13</v>
      </c>
      <c r="B6" s="35" t="s">
        <v>102</v>
      </c>
      <c r="C6" s="34" t="s">
        <v>135</v>
      </c>
      <c r="D6" s="19">
        <v>93</v>
      </c>
      <c r="E6" s="20">
        <v>90</v>
      </c>
      <c r="F6" s="20">
        <v>90</v>
      </c>
      <c r="G6" s="20">
        <v>93</v>
      </c>
      <c r="H6" s="20">
        <v>91</v>
      </c>
      <c r="I6" s="20">
        <f t="shared" si="0"/>
        <v>274</v>
      </c>
      <c r="J6" s="21">
        <f t="shared" si="1"/>
        <v>91.333333333333329</v>
      </c>
      <c r="K6" s="33">
        <f t="shared" si="2"/>
        <v>2</v>
      </c>
      <c r="M6" s="48">
        <f t="shared" si="3"/>
        <v>90</v>
      </c>
      <c r="N6" s="48">
        <f t="shared" si="4"/>
        <v>93</v>
      </c>
    </row>
    <row r="7" spans="1:16" ht="21" customHeight="1" x14ac:dyDescent="0.3">
      <c r="A7" s="125">
        <v>9</v>
      </c>
      <c r="B7" s="35" t="s">
        <v>90</v>
      </c>
      <c r="C7" s="44" t="s">
        <v>132</v>
      </c>
      <c r="D7" s="19">
        <v>80</v>
      </c>
      <c r="E7" s="20">
        <v>84</v>
      </c>
      <c r="F7" s="20">
        <v>86</v>
      </c>
      <c r="G7" s="20">
        <v>83</v>
      </c>
      <c r="H7" s="20">
        <v>81</v>
      </c>
      <c r="I7" s="20">
        <f t="shared" si="0"/>
        <v>248</v>
      </c>
      <c r="J7" s="21">
        <f t="shared" si="1"/>
        <v>82.666666666666671</v>
      </c>
      <c r="K7" s="33">
        <f t="shared" si="2"/>
        <v>3</v>
      </c>
      <c r="M7" s="48">
        <f t="shared" si="3"/>
        <v>80</v>
      </c>
      <c r="N7" s="48">
        <f t="shared" si="4"/>
        <v>86</v>
      </c>
    </row>
    <row r="8" spans="1:16" ht="21" customHeight="1" x14ac:dyDescent="0.3">
      <c r="A8" s="124">
        <v>10</v>
      </c>
      <c r="B8" s="35" t="s">
        <v>41</v>
      </c>
      <c r="C8" s="44" t="s">
        <v>99</v>
      </c>
      <c r="D8" s="19">
        <v>78</v>
      </c>
      <c r="E8" s="20">
        <v>71</v>
      </c>
      <c r="F8" s="20">
        <v>73</v>
      </c>
      <c r="G8" s="20">
        <v>77</v>
      </c>
      <c r="H8" s="20">
        <v>77</v>
      </c>
      <c r="I8" s="20">
        <f t="shared" si="0"/>
        <v>227</v>
      </c>
      <c r="J8" s="21">
        <f t="shared" si="1"/>
        <v>75.666666666666671</v>
      </c>
      <c r="K8" s="33">
        <f t="shared" si="2"/>
        <v>4</v>
      </c>
      <c r="M8" s="48">
        <f t="shared" si="3"/>
        <v>71</v>
      </c>
      <c r="N8" s="48">
        <f t="shared" si="4"/>
        <v>78</v>
      </c>
    </row>
    <row r="9" spans="1:16" ht="21" customHeight="1" x14ac:dyDescent="0.3">
      <c r="A9" s="124">
        <v>17</v>
      </c>
      <c r="B9" s="35" t="s">
        <v>40</v>
      </c>
      <c r="C9" s="34" t="s">
        <v>26</v>
      </c>
      <c r="D9" s="19">
        <v>79</v>
      </c>
      <c r="E9" s="20">
        <v>73</v>
      </c>
      <c r="F9" s="20">
        <v>72</v>
      </c>
      <c r="G9" s="20">
        <v>72</v>
      </c>
      <c r="H9" s="20">
        <v>81</v>
      </c>
      <c r="I9" s="20">
        <f t="shared" si="0"/>
        <v>224</v>
      </c>
      <c r="J9" s="21">
        <f t="shared" si="1"/>
        <v>74.666666666666671</v>
      </c>
      <c r="K9" s="33">
        <f t="shared" si="2"/>
        <v>5</v>
      </c>
      <c r="M9" s="48">
        <f t="shared" si="3"/>
        <v>72</v>
      </c>
      <c r="N9" s="48">
        <f t="shared" si="4"/>
        <v>81</v>
      </c>
    </row>
    <row r="10" spans="1:16" ht="21" customHeight="1" x14ac:dyDescent="0.3">
      <c r="A10" s="124">
        <v>15</v>
      </c>
      <c r="B10" s="35" t="s">
        <v>32</v>
      </c>
      <c r="C10" s="34" t="s">
        <v>19</v>
      </c>
      <c r="D10" s="19">
        <v>73</v>
      </c>
      <c r="E10" s="20">
        <v>72</v>
      </c>
      <c r="F10" s="20">
        <v>71</v>
      </c>
      <c r="G10" s="20">
        <v>71</v>
      </c>
      <c r="H10" s="20">
        <v>74</v>
      </c>
      <c r="I10" s="20">
        <f t="shared" si="0"/>
        <v>216</v>
      </c>
      <c r="J10" s="21">
        <f t="shared" si="1"/>
        <v>72</v>
      </c>
      <c r="K10" s="33">
        <f t="shared" si="2"/>
        <v>6</v>
      </c>
      <c r="M10" s="48">
        <f t="shared" si="3"/>
        <v>71</v>
      </c>
      <c r="N10" s="48">
        <f t="shared" si="4"/>
        <v>74</v>
      </c>
    </row>
    <row r="11" spans="1:16" ht="21" customHeight="1" x14ac:dyDescent="0.3">
      <c r="A11" s="124">
        <v>22</v>
      </c>
      <c r="B11" s="35" t="s">
        <v>43</v>
      </c>
      <c r="C11" s="34" t="s">
        <v>49</v>
      </c>
      <c r="D11" s="19">
        <v>74</v>
      </c>
      <c r="E11" s="20">
        <v>68</v>
      </c>
      <c r="F11" s="20">
        <v>63</v>
      </c>
      <c r="G11" s="20">
        <v>74</v>
      </c>
      <c r="H11" s="20">
        <v>59</v>
      </c>
      <c r="I11" s="20">
        <f t="shared" si="0"/>
        <v>205</v>
      </c>
      <c r="J11" s="21">
        <f t="shared" si="1"/>
        <v>68.333333333333329</v>
      </c>
      <c r="K11" s="33">
        <f t="shared" si="2"/>
        <v>7</v>
      </c>
      <c r="M11" s="48">
        <f t="shared" si="3"/>
        <v>59</v>
      </c>
      <c r="N11" s="48">
        <f t="shared" si="4"/>
        <v>74</v>
      </c>
    </row>
    <row r="12" spans="1:16" ht="21" customHeight="1" x14ac:dyDescent="0.3">
      <c r="A12" s="124">
        <v>20</v>
      </c>
      <c r="B12" s="35" t="s">
        <v>101</v>
      </c>
      <c r="C12" s="34" t="s">
        <v>25</v>
      </c>
      <c r="D12" s="19">
        <v>64</v>
      </c>
      <c r="E12" s="20">
        <v>68</v>
      </c>
      <c r="F12" s="20">
        <v>69</v>
      </c>
      <c r="G12" s="20">
        <v>65</v>
      </c>
      <c r="H12" s="20">
        <v>76</v>
      </c>
      <c r="I12" s="20">
        <f t="shared" si="0"/>
        <v>202</v>
      </c>
      <c r="J12" s="21">
        <f t="shared" si="1"/>
        <v>67.333333333333329</v>
      </c>
      <c r="K12" s="33">
        <f t="shared" si="2"/>
        <v>8</v>
      </c>
      <c r="M12" s="48">
        <f t="shared" si="3"/>
        <v>64</v>
      </c>
      <c r="N12" s="48">
        <f t="shared" si="4"/>
        <v>76</v>
      </c>
    </row>
    <row r="13" spans="1:16" ht="21" customHeight="1" x14ac:dyDescent="0.3">
      <c r="A13" s="126">
        <v>23</v>
      </c>
      <c r="B13" s="115" t="s">
        <v>103</v>
      </c>
      <c r="C13" s="46" t="s">
        <v>23</v>
      </c>
      <c r="D13" s="81">
        <v>67</v>
      </c>
      <c r="E13" s="81">
        <v>68</v>
      </c>
      <c r="F13" s="81">
        <v>65</v>
      </c>
      <c r="G13" s="81">
        <v>64</v>
      </c>
      <c r="H13" s="81">
        <v>64</v>
      </c>
      <c r="I13" s="81">
        <f t="shared" si="0"/>
        <v>196</v>
      </c>
      <c r="J13" s="82">
        <f t="shared" si="1"/>
        <v>65.333333333333329</v>
      </c>
      <c r="K13" s="83">
        <f t="shared" si="2"/>
        <v>9</v>
      </c>
      <c r="M13" s="48">
        <f t="shared" si="3"/>
        <v>64</v>
      </c>
      <c r="N13" s="48">
        <f t="shared" si="4"/>
        <v>68</v>
      </c>
    </row>
    <row r="14" spans="1:16" ht="21" customHeight="1" x14ac:dyDescent="0.3">
      <c r="A14" s="127">
        <v>1</v>
      </c>
      <c r="B14" s="114" t="s">
        <v>39</v>
      </c>
      <c r="C14" s="116" t="s">
        <v>46</v>
      </c>
      <c r="D14" s="77">
        <v>61</v>
      </c>
      <c r="E14" s="78">
        <v>65</v>
      </c>
      <c r="F14" s="78">
        <v>73</v>
      </c>
      <c r="G14" s="78">
        <v>59</v>
      </c>
      <c r="H14" s="78">
        <v>65</v>
      </c>
      <c r="I14" s="78">
        <f t="shared" si="0"/>
        <v>191</v>
      </c>
      <c r="J14" s="79">
        <f t="shared" si="1"/>
        <v>63.666666666666664</v>
      </c>
      <c r="K14" s="80">
        <f t="shared" si="2"/>
        <v>10</v>
      </c>
      <c r="M14" s="48">
        <f t="shared" si="3"/>
        <v>59</v>
      </c>
      <c r="N14" s="48">
        <f t="shared" si="4"/>
        <v>73</v>
      </c>
    </row>
    <row r="15" spans="1:16" ht="21" customHeight="1" x14ac:dyDescent="0.3">
      <c r="A15" s="128">
        <v>16</v>
      </c>
      <c r="B15" s="113" t="s">
        <v>44</v>
      </c>
      <c r="C15" s="76" t="s">
        <v>50</v>
      </c>
      <c r="D15" s="19">
        <v>63</v>
      </c>
      <c r="E15" s="20">
        <v>63</v>
      </c>
      <c r="F15" s="20">
        <v>68</v>
      </c>
      <c r="G15" s="20">
        <v>61</v>
      </c>
      <c r="H15" s="20">
        <v>64</v>
      </c>
      <c r="I15" s="20">
        <f t="shared" si="0"/>
        <v>190</v>
      </c>
      <c r="J15" s="21">
        <f t="shared" si="1"/>
        <v>63.333333333333336</v>
      </c>
      <c r="K15" s="33">
        <f t="shared" si="2"/>
        <v>11</v>
      </c>
      <c r="M15" s="48">
        <f t="shared" si="3"/>
        <v>61</v>
      </c>
      <c r="N15" s="48">
        <f t="shared" si="4"/>
        <v>68</v>
      </c>
    </row>
    <row r="16" spans="1:16" ht="21" customHeight="1" x14ac:dyDescent="0.3">
      <c r="A16" s="129">
        <v>4</v>
      </c>
      <c r="B16" s="35" t="s">
        <v>89</v>
      </c>
      <c r="C16" s="34" t="s">
        <v>45</v>
      </c>
      <c r="D16" s="19">
        <v>62</v>
      </c>
      <c r="E16" s="20">
        <v>63</v>
      </c>
      <c r="F16" s="20">
        <v>58</v>
      </c>
      <c r="G16" s="20">
        <v>60</v>
      </c>
      <c r="H16" s="20">
        <v>64</v>
      </c>
      <c r="I16" s="20">
        <f t="shared" si="0"/>
        <v>185</v>
      </c>
      <c r="J16" s="21">
        <f t="shared" si="1"/>
        <v>61.666666666666664</v>
      </c>
      <c r="K16" s="33">
        <f t="shared" si="2"/>
        <v>12</v>
      </c>
      <c r="M16" s="48">
        <f t="shared" si="3"/>
        <v>58</v>
      </c>
      <c r="N16" s="48">
        <f t="shared" si="4"/>
        <v>64</v>
      </c>
    </row>
    <row r="17" spans="1:14" ht="21" customHeight="1" x14ac:dyDescent="0.3">
      <c r="A17" s="129">
        <v>6</v>
      </c>
      <c r="B17" s="35" t="s">
        <v>24</v>
      </c>
      <c r="C17" s="34" t="s">
        <v>37</v>
      </c>
      <c r="D17" s="19">
        <v>52</v>
      </c>
      <c r="E17" s="20">
        <v>55</v>
      </c>
      <c r="F17" s="20">
        <v>63</v>
      </c>
      <c r="G17" s="20">
        <v>61</v>
      </c>
      <c r="H17" s="20">
        <v>58</v>
      </c>
      <c r="I17" s="20">
        <f t="shared" si="0"/>
        <v>174</v>
      </c>
      <c r="J17" s="21">
        <f t="shared" si="1"/>
        <v>58</v>
      </c>
      <c r="K17" s="33">
        <f t="shared" si="2"/>
        <v>13</v>
      </c>
      <c r="M17" s="48">
        <f t="shared" si="3"/>
        <v>52</v>
      </c>
      <c r="N17" s="48">
        <f t="shared" si="4"/>
        <v>63</v>
      </c>
    </row>
    <row r="18" spans="1:14" ht="21" customHeight="1" x14ac:dyDescent="0.3">
      <c r="A18" s="130">
        <v>12</v>
      </c>
      <c r="B18" s="43" t="s">
        <v>98</v>
      </c>
      <c r="C18" s="34" t="s">
        <v>47</v>
      </c>
      <c r="D18" s="19">
        <v>69</v>
      </c>
      <c r="E18" s="20">
        <v>56</v>
      </c>
      <c r="F18" s="20">
        <v>48</v>
      </c>
      <c r="G18" s="20">
        <v>49</v>
      </c>
      <c r="H18" s="20">
        <v>74</v>
      </c>
      <c r="I18" s="20">
        <f t="shared" si="0"/>
        <v>174</v>
      </c>
      <c r="J18" s="21">
        <f t="shared" si="1"/>
        <v>58</v>
      </c>
      <c r="K18" s="33">
        <f t="shared" si="2"/>
        <v>13</v>
      </c>
      <c r="M18" s="48">
        <f t="shared" si="3"/>
        <v>48</v>
      </c>
      <c r="N18" s="48">
        <f t="shared" si="4"/>
        <v>74</v>
      </c>
    </row>
    <row r="19" spans="1:14" ht="21" customHeight="1" x14ac:dyDescent="0.3">
      <c r="A19" s="130">
        <v>19</v>
      </c>
      <c r="B19" s="35" t="s">
        <v>96</v>
      </c>
      <c r="C19" s="34" t="s">
        <v>14</v>
      </c>
      <c r="D19" s="19">
        <v>65</v>
      </c>
      <c r="E19" s="20">
        <v>52</v>
      </c>
      <c r="F19" s="20">
        <v>52</v>
      </c>
      <c r="G19" s="20">
        <v>57</v>
      </c>
      <c r="H19" s="20">
        <v>62</v>
      </c>
      <c r="I19" s="20">
        <f t="shared" si="0"/>
        <v>171</v>
      </c>
      <c r="J19" s="21">
        <f t="shared" si="1"/>
        <v>57</v>
      </c>
      <c r="K19" s="33">
        <f t="shared" si="2"/>
        <v>15</v>
      </c>
      <c r="M19" s="48">
        <f t="shared" si="3"/>
        <v>52</v>
      </c>
      <c r="N19" s="48">
        <f t="shared" si="4"/>
        <v>65</v>
      </c>
    </row>
    <row r="20" spans="1:14" ht="21" customHeight="1" x14ac:dyDescent="0.3">
      <c r="A20" s="130">
        <v>11</v>
      </c>
      <c r="B20" s="43" t="s">
        <v>42</v>
      </c>
      <c r="C20" s="34" t="s">
        <v>48</v>
      </c>
      <c r="D20" s="19">
        <v>51</v>
      </c>
      <c r="E20" s="20">
        <v>55</v>
      </c>
      <c r="F20" s="20">
        <v>57</v>
      </c>
      <c r="G20" s="20">
        <v>53</v>
      </c>
      <c r="H20" s="20">
        <v>59</v>
      </c>
      <c r="I20" s="20">
        <f t="shared" si="0"/>
        <v>165</v>
      </c>
      <c r="J20" s="21">
        <f t="shared" si="1"/>
        <v>55</v>
      </c>
      <c r="K20" s="33">
        <f t="shared" si="2"/>
        <v>16</v>
      </c>
      <c r="M20" s="48">
        <f t="shared" si="3"/>
        <v>51</v>
      </c>
      <c r="N20" s="48">
        <f t="shared" si="4"/>
        <v>59</v>
      </c>
    </row>
    <row r="21" spans="1:14" ht="21" customHeight="1" x14ac:dyDescent="0.3">
      <c r="A21" s="129">
        <v>8</v>
      </c>
      <c r="B21" s="35" t="s">
        <v>92</v>
      </c>
      <c r="C21" s="34" t="s">
        <v>38</v>
      </c>
      <c r="D21" s="19">
        <v>45</v>
      </c>
      <c r="E21" s="20">
        <v>52</v>
      </c>
      <c r="F21" s="20">
        <v>52</v>
      </c>
      <c r="G21" s="20">
        <v>56</v>
      </c>
      <c r="H21" s="20">
        <v>59</v>
      </c>
      <c r="I21" s="20">
        <f t="shared" si="0"/>
        <v>160</v>
      </c>
      <c r="J21" s="21">
        <f t="shared" si="1"/>
        <v>53.333333333333336</v>
      </c>
      <c r="K21" s="33">
        <f t="shared" si="2"/>
        <v>17</v>
      </c>
      <c r="M21" s="48">
        <f t="shared" si="3"/>
        <v>45</v>
      </c>
      <c r="N21" s="48">
        <f t="shared" si="4"/>
        <v>59</v>
      </c>
    </row>
    <row r="22" spans="1:14" ht="21" customHeight="1" x14ac:dyDescent="0.3">
      <c r="A22" s="130">
        <v>18</v>
      </c>
      <c r="B22" s="35" t="s">
        <v>97</v>
      </c>
      <c r="C22" s="44" t="s">
        <v>129</v>
      </c>
      <c r="D22" s="19">
        <v>50</v>
      </c>
      <c r="E22" s="20">
        <v>52</v>
      </c>
      <c r="F22" s="20">
        <v>57</v>
      </c>
      <c r="G22" s="20">
        <v>26</v>
      </c>
      <c r="H22" s="20">
        <v>61</v>
      </c>
      <c r="I22" s="20">
        <f t="shared" si="0"/>
        <v>159</v>
      </c>
      <c r="J22" s="21">
        <f t="shared" si="1"/>
        <v>53</v>
      </c>
      <c r="K22" s="33">
        <f t="shared" si="2"/>
        <v>18</v>
      </c>
      <c r="M22" s="48">
        <f t="shared" si="3"/>
        <v>26</v>
      </c>
      <c r="N22" s="48">
        <f t="shared" si="4"/>
        <v>61</v>
      </c>
    </row>
    <row r="23" spans="1:14" ht="21" customHeight="1" x14ac:dyDescent="0.3">
      <c r="A23" s="130">
        <v>14</v>
      </c>
      <c r="B23" s="35" t="s">
        <v>100</v>
      </c>
      <c r="C23" s="34" t="s">
        <v>51</v>
      </c>
      <c r="D23" s="19">
        <v>46</v>
      </c>
      <c r="E23" s="20">
        <v>50</v>
      </c>
      <c r="F23" s="20">
        <v>50</v>
      </c>
      <c r="G23" s="20">
        <v>37</v>
      </c>
      <c r="H23" s="20">
        <v>57</v>
      </c>
      <c r="I23" s="20">
        <f t="shared" si="0"/>
        <v>146</v>
      </c>
      <c r="J23" s="21">
        <f t="shared" si="1"/>
        <v>48.666666666666664</v>
      </c>
      <c r="K23" s="33">
        <f t="shared" si="2"/>
        <v>19</v>
      </c>
      <c r="M23" s="48">
        <f t="shared" si="3"/>
        <v>37</v>
      </c>
      <c r="N23" s="48">
        <f t="shared" si="4"/>
        <v>57</v>
      </c>
    </row>
    <row r="24" spans="1:14" ht="21" customHeight="1" x14ac:dyDescent="0.3">
      <c r="A24" s="129">
        <v>5</v>
      </c>
      <c r="B24" s="35" t="s">
        <v>91</v>
      </c>
      <c r="C24" s="34" t="s">
        <v>52</v>
      </c>
      <c r="D24" s="19">
        <v>45</v>
      </c>
      <c r="E24" s="20">
        <v>39</v>
      </c>
      <c r="F24" s="20">
        <v>50</v>
      </c>
      <c r="G24" s="20">
        <v>47</v>
      </c>
      <c r="H24" s="20">
        <v>52</v>
      </c>
      <c r="I24" s="20">
        <f t="shared" si="0"/>
        <v>142</v>
      </c>
      <c r="J24" s="21">
        <f t="shared" si="1"/>
        <v>47.333333333333336</v>
      </c>
      <c r="K24" s="33">
        <f t="shared" si="2"/>
        <v>20</v>
      </c>
      <c r="M24" s="48">
        <f t="shared" si="3"/>
        <v>39</v>
      </c>
      <c r="N24" s="48">
        <f t="shared" si="4"/>
        <v>52</v>
      </c>
    </row>
    <row r="25" spans="1:14" ht="21" customHeight="1" x14ac:dyDescent="0.3">
      <c r="A25" s="129">
        <v>7</v>
      </c>
      <c r="B25" s="43" t="s">
        <v>87</v>
      </c>
      <c r="C25" s="34" t="s">
        <v>35</v>
      </c>
      <c r="D25" s="19">
        <v>45</v>
      </c>
      <c r="E25" s="19">
        <v>50</v>
      </c>
      <c r="F25" s="19">
        <v>45</v>
      </c>
      <c r="G25" s="19">
        <v>40</v>
      </c>
      <c r="H25" s="19">
        <v>51</v>
      </c>
      <c r="I25" s="20">
        <f t="shared" si="0"/>
        <v>140</v>
      </c>
      <c r="J25" s="21">
        <f t="shared" si="1"/>
        <v>46.666666666666664</v>
      </c>
      <c r="K25" s="33">
        <f t="shared" si="2"/>
        <v>21</v>
      </c>
      <c r="M25" s="48">
        <f t="shared" si="3"/>
        <v>40</v>
      </c>
      <c r="N25" s="48">
        <f t="shared" si="4"/>
        <v>51</v>
      </c>
    </row>
    <row r="26" spans="1:14" ht="21" customHeight="1" x14ac:dyDescent="0.3">
      <c r="A26" s="129">
        <v>2</v>
      </c>
      <c r="B26" s="35" t="s">
        <v>93</v>
      </c>
      <c r="C26" s="34" t="s">
        <v>94</v>
      </c>
      <c r="D26" s="19">
        <v>41</v>
      </c>
      <c r="E26" s="20">
        <v>40</v>
      </c>
      <c r="F26" s="20">
        <v>39</v>
      </c>
      <c r="G26" s="20">
        <v>45</v>
      </c>
      <c r="H26" s="20">
        <v>45</v>
      </c>
      <c r="I26" s="20">
        <f t="shared" si="0"/>
        <v>126</v>
      </c>
      <c r="J26" s="21">
        <f t="shared" si="1"/>
        <v>42</v>
      </c>
      <c r="K26" s="33">
        <f t="shared" si="2"/>
        <v>22</v>
      </c>
      <c r="M26" s="48">
        <f t="shared" si="3"/>
        <v>39</v>
      </c>
      <c r="N26" s="48">
        <f t="shared" si="4"/>
        <v>45</v>
      </c>
    </row>
    <row r="27" spans="1:14" ht="21" customHeight="1" x14ac:dyDescent="0.3">
      <c r="A27" s="130">
        <v>24</v>
      </c>
      <c r="B27" s="35" t="s">
        <v>105</v>
      </c>
      <c r="C27" s="44" t="s">
        <v>85</v>
      </c>
      <c r="D27" s="19">
        <v>40</v>
      </c>
      <c r="E27" s="20">
        <v>43</v>
      </c>
      <c r="F27" s="20">
        <v>39</v>
      </c>
      <c r="G27" s="20">
        <v>38</v>
      </c>
      <c r="H27" s="20">
        <v>38</v>
      </c>
      <c r="I27" s="20">
        <f t="shared" si="0"/>
        <v>117</v>
      </c>
      <c r="J27" s="21">
        <f t="shared" si="1"/>
        <v>39</v>
      </c>
      <c r="K27" s="33">
        <f t="shared" si="2"/>
        <v>23</v>
      </c>
      <c r="M27" s="48">
        <f t="shared" si="3"/>
        <v>38</v>
      </c>
      <c r="N27" s="48">
        <f t="shared" si="4"/>
        <v>43</v>
      </c>
    </row>
    <row r="28" spans="1:14" ht="21" customHeight="1" x14ac:dyDescent="0.3">
      <c r="A28" s="129">
        <v>3</v>
      </c>
      <c r="B28" s="35" t="s">
        <v>88</v>
      </c>
      <c r="C28" s="34" t="s">
        <v>59</v>
      </c>
      <c r="D28" s="19">
        <v>36</v>
      </c>
      <c r="E28" s="20">
        <v>30</v>
      </c>
      <c r="F28" s="20">
        <v>34</v>
      </c>
      <c r="G28" s="20">
        <v>36</v>
      </c>
      <c r="H28" s="20">
        <v>42</v>
      </c>
      <c r="I28" s="20">
        <f t="shared" si="0"/>
        <v>106</v>
      </c>
      <c r="J28" s="21">
        <f t="shared" si="1"/>
        <v>35.333333333333336</v>
      </c>
      <c r="K28" s="33">
        <f t="shared" si="2"/>
        <v>24</v>
      </c>
      <c r="M28" s="48">
        <f t="shared" si="3"/>
        <v>30</v>
      </c>
      <c r="N28" s="48">
        <f t="shared" si="4"/>
        <v>42</v>
      </c>
    </row>
    <row r="29" spans="1:14" ht="21" customHeight="1" x14ac:dyDescent="0.3">
      <c r="A29" s="130">
        <v>21</v>
      </c>
      <c r="B29" s="35" t="s">
        <v>104</v>
      </c>
      <c r="C29" s="34" t="s">
        <v>34</v>
      </c>
      <c r="D29" s="19">
        <v>40</v>
      </c>
      <c r="E29" s="20">
        <v>29</v>
      </c>
      <c r="F29" s="20">
        <v>33</v>
      </c>
      <c r="G29" s="20">
        <v>36</v>
      </c>
      <c r="H29" s="20">
        <v>28</v>
      </c>
      <c r="I29" s="20">
        <f t="shared" si="0"/>
        <v>98</v>
      </c>
      <c r="J29" s="21">
        <f t="shared" si="1"/>
        <v>32.666666666666664</v>
      </c>
      <c r="K29" s="33">
        <f t="shared" si="2"/>
        <v>25</v>
      </c>
      <c r="M29" s="48">
        <f t="shared" si="3"/>
        <v>28</v>
      </c>
      <c r="N29" s="48">
        <f t="shared" si="4"/>
        <v>40</v>
      </c>
    </row>
    <row r="30" spans="1:14" ht="21" customHeight="1" thickBot="1" x14ac:dyDescent="0.35">
      <c r="A30" s="117" t="s">
        <v>156</v>
      </c>
      <c r="B30" s="118" t="s">
        <v>95</v>
      </c>
      <c r="C30" s="119" t="s">
        <v>77</v>
      </c>
      <c r="D30" s="120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f t="shared" si="0"/>
        <v>0</v>
      </c>
      <c r="J30" s="122">
        <f t="shared" si="1"/>
        <v>0</v>
      </c>
      <c r="K30" s="123">
        <f t="shared" si="2"/>
        <v>26</v>
      </c>
      <c r="M30" s="48">
        <f t="shared" si="3"/>
        <v>0</v>
      </c>
      <c r="N30" s="48">
        <f t="shared" si="4"/>
        <v>0</v>
      </c>
    </row>
    <row r="31" spans="1:14" ht="21" customHeight="1" x14ac:dyDescent="0.25"/>
    <row r="32" spans="1:14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</sheetData>
  <mergeCells count="3">
    <mergeCell ref="A3:A4"/>
    <mergeCell ref="B3:B4"/>
    <mergeCell ref="C3:C4"/>
  </mergeCells>
  <conditionalFormatting sqref="D5:H5">
    <cfRule type="cellIs" dxfId="164" priority="1" stopIfTrue="1" operator="equal">
      <formula>$M$5</formula>
    </cfRule>
    <cfRule type="cellIs" dxfId="163" priority="2" stopIfTrue="1" operator="equal">
      <formula>$N$5</formula>
    </cfRule>
  </conditionalFormatting>
  <conditionalFormatting sqref="D6:H6">
    <cfRule type="cellIs" dxfId="162" priority="3" stopIfTrue="1" operator="equal">
      <formula>$M$6</formula>
    </cfRule>
    <cfRule type="cellIs" dxfId="161" priority="4" stopIfTrue="1" operator="equal">
      <formula>$N$6</formula>
    </cfRule>
  </conditionalFormatting>
  <conditionalFormatting sqref="D7:H7">
    <cfRule type="cellIs" dxfId="160" priority="5" stopIfTrue="1" operator="equal">
      <formula>$M$7</formula>
    </cfRule>
    <cfRule type="cellIs" dxfId="159" priority="6" stopIfTrue="1" operator="equal">
      <formula>$N$7</formula>
    </cfRule>
  </conditionalFormatting>
  <conditionalFormatting sqref="D8:H8">
    <cfRule type="cellIs" dxfId="158" priority="7" stopIfTrue="1" operator="equal">
      <formula>$M$8</formula>
    </cfRule>
    <cfRule type="cellIs" dxfId="157" priority="8" stopIfTrue="1" operator="equal">
      <formula>$N$8</formula>
    </cfRule>
  </conditionalFormatting>
  <conditionalFormatting sqref="D9:H9">
    <cfRule type="cellIs" dxfId="156" priority="9" stopIfTrue="1" operator="equal">
      <formula>$M$9</formula>
    </cfRule>
    <cfRule type="cellIs" dxfId="155" priority="10" stopIfTrue="1" operator="equal">
      <formula>$N$9</formula>
    </cfRule>
  </conditionalFormatting>
  <conditionalFormatting sqref="D10:H10">
    <cfRule type="cellIs" dxfId="154" priority="11" stopIfTrue="1" operator="equal">
      <formula>$M$10</formula>
    </cfRule>
    <cfRule type="cellIs" dxfId="153" priority="12" stopIfTrue="1" operator="equal">
      <formula>$N$10</formula>
    </cfRule>
  </conditionalFormatting>
  <conditionalFormatting sqref="D11:H11">
    <cfRule type="cellIs" dxfId="152" priority="13" stopIfTrue="1" operator="equal">
      <formula>$M$11</formula>
    </cfRule>
    <cfRule type="cellIs" dxfId="151" priority="14" stopIfTrue="1" operator="equal">
      <formula>$N$11</formula>
    </cfRule>
  </conditionalFormatting>
  <conditionalFormatting sqref="D12:H12">
    <cfRule type="cellIs" dxfId="150" priority="15" stopIfTrue="1" operator="equal">
      <formula>$M$12</formula>
    </cfRule>
    <cfRule type="cellIs" dxfId="149" priority="16" stopIfTrue="1" operator="equal">
      <formula>$N$12</formula>
    </cfRule>
  </conditionalFormatting>
  <conditionalFormatting sqref="D13:H13">
    <cfRule type="cellIs" dxfId="148" priority="17" stopIfTrue="1" operator="equal">
      <formula>$M$13</formula>
    </cfRule>
    <cfRule type="cellIs" dxfId="147" priority="18" stopIfTrue="1" operator="equal">
      <formula>$N$13</formula>
    </cfRule>
  </conditionalFormatting>
  <conditionalFormatting sqref="D14:H14">
    <cfRule type="cellIs" dxfId="146" priority="19" stopIfTrue="1" operator="equal">
      <formula>$M$14</formula>
    </cfRule>
    <cfRule type="cellIs" dxfId="145" priority="20" stopIfTrue="1" operator="equal">
      <formula>$N$14</formula>
    </cfRule>
  </conditionalFormatting>
  <conditionalFormatting sqref="D15:H15">
    <cfRule type="cellIs" dxfId="144" priority="21" stopIfTrue="1" operator="equal">
      <formula>$M$15</formula>
    </cfRule>
    <cfRule type="cellIs" dxfId="143" priority="22" stopIfTrue="1" operator="equal">
      <formula>$N$15</formula>
    </cfRule>
  </conditionalFormatting>
  <conditionalFormatting sqref="D16:H16">
    <cfRule type="cellIs" dxfId="142" priority="23" stopIfTrue="1" operator="equal">
      <formula>$M$16</formula>
    </cfRule>
    <cfRule type="cellIs" dxfId="141" priority="24" stopIfTrue="1" operator="equal">
      <formula>$N$16</formula>
    </cfRule>
  </conditionalFormatting>
  <conditionalFormatting sqref="D17:H17">
    <cfRule type="cellIs" dxfId="140" priority="25" stopIfTrue="1" operator="equal">
      <formula>$M$17</formula>
    </cfRule>
    <cfRule type="cellIs" dxfId="139" priority="26" stopIfTrue="1" operator="equal">
      <formula>$N$17</formula>
    </cfRule>
  </conditionalFormatting>
  <conditionalFormatting sqref="D18:H18">
    <cfRule type="cellIs" dxfId="138" priority="27" stopIfTrue="1" operator="equal">
      <formula>$M$18</formula>
    </cfRule>
    <cfRule type="cellIs" dxfId="137" priority="28" stopIfTrue="1" operator="equal">
      <formula>$N$18</formula>
    </cfRule>
  </conditionalFormatting>
  <conditionalFormatting sqref="D19:H19">
    <cfRule type="cellIs" dxfId="136" priority="29" stopIfTrue="1" operator="equal">
      <formula>$M$19</formula>
    </cfRule>
    <cfRule type="cellIs" dxfId="135" priority="30" stopIfTrue="1" operator="equal">
      <formula>$N$19</formula>
    </cfRule>
  </conditionalFormatting>
  <conditionalFormatting sqref="D20:H20">
    <cfRule type="cellIs" dxfId="134" priority="31" stopIfTrue="1" operator="equal">
      <formula>$M$20</formula>
    </cfRule>
    <cfRule type="cellIs" dxfId="133" priority="32" stopIfTrue="1" operator="equal">
      <formula>$N$20</formula>
    </cfRule>
  </conditionalFormatting>
  <conditionalFormatting sqref="D21:H21">
    <cfRule type="cellIs" dxfId="132" priority="33" stopIfTrue="1" operator="equal">
      <formula>$M$21</formula>
    </cfRule>
    <cfRule type="cellIs" dxfId="131" priority="34" stopIfTrue="1" operator="equal">
      <formula>$N$21</formula>
    </cfRule>
  </conditionalFormatting>
  <conditionalFormatting sqref="D22:H22">
    <cfRule type="cellIs" dxfId="130" priority="35" stopIfTrue="1" operator="equal">
      <formula>$M$22</formula>
    </cfRule>
    <cfRule type="cellIs" dxfId="129" priority="36" stopIfTrue="1" operator="equal">
      <formula>$N$22</formula>
    </cfRule>
  </conditionalFormatting>
  <conditionalFormatting sqref="D23:H23">
    <cfRule type="cellIs" dxfId="128" priority="37" stopIfTrue="1" operator="equal">
      <formula>$M$23</formula>
    </cfRule>
    <cfRule type="cellIs" dxfId="127" priority="38" stopIfTrue="1" operator="equal">
      <formula>$N$23</formula>
    </cfRule>
  </conditionalFormatting>
  <conditionalFormatting sqref="D24:H24">
    <cfRule type="cellIs" dxfId="126" priority="39" stopIfTrue="1" operator="equal">
      <formula>$M$24</formula>
    </cfRule>
    <cfRule type="cellIs" dxfId="125" priority="40" stopIfTrue="1" operator="equal">
      <formula>$N$24</formula>
    </cfRule>
  </conditionalFormatting>
  <conditionalFormatting sqref="D25:H25">
    <cfRule type="cellIs" dxfId="124" priority="41" stopIfTrue="1" operator="equal">
      <formula>$M$25</formula>
    </cfRule>
    <cfRule type="cellIs" dxfId="123" priority="42" stopIfTrue="1" operator="equal">
      <formula>$N$25</formula>
    </cfRule>
  </conditionalFormatting>
  <conditionalFormatting sqref="E26:H26">
    <cfRule type="cellIs" dxfId="122" priority="44" stopIfTrue="1" operator="equal">
      <formula>$N$26</formula>
    </cfRule>
  </conditionalFormatting>
  <conditionalFormatting sqref="E27:H27">
    <cfRule type="cellIs" dxfId="121" priority="46" stopIfTrue="1" operator="equal">
      <formula>$N$27</formula>
    </cfRule>
  </conditionalFormatting>
  <conditionalFormatting sqref="E28:H28">
    <cfRule type="cellIs" dxfId="120" priority="48" stopIfTrue="1" operator="equal">
      <formula>$N$28</formula>
    </cfRule>
  </conditionalFormatting>
  <conditionalFormatting sqref="E29:H29">
    <cfRule type="cellIs" dxfId="119" priority="50" stopIfTrue="1" operator="equal">
      <formula>$N$29</formula>
    </cfRule>
  </conditionalFormatting>
  <conditionalFormatting sqref="E30:H30">
    <cfRule type="cellIs" dxfId="118" priority="52" stopIfTrue="1" operator="equal">
      <formula>$N$30</formula>
    </cfRule>
  </conditionalFormatting>
  <conditionalFormatting sqref="I5:I30">
    <cfRule type="cellIs" dxfId="117" priority="53" stopIfTrue="1" operator="greaterThan">
      <formula>225</formula>
    </cfRule>
    <cfRule type="cellIs" dxfId="116" priority="54" stopIfTrue="1" operator="between">
      <formula>75.1</formula>
      <formula>150</formula>
    </cfRule>
    <cfRule type="cellIs" dxfId="115" priority="55" stopIfTrue="1" operator="between">
      <formula>151</formula>
      <formula>225</formula>
    </cfRule>
  </conditionalFormatting>
  <conditionalFormatting sqref="D26:H26">
    <cfRule type="cellIs" dxfId="114" priority="43" stopIfTrue="1" operator="equal">
      <formula>$M$26</formula>
    </cfRule>
  </conditionalFormatting>
  <conditionalFormatting sqref="D27:H27">
    <cfRule type="cellIs" dxfId="113" priority="45" stopIfTrue="1" operator="equal">
      <formula>$M$27</formula>
    </cfRule>
  </conditionalFormatting>
  <conditionalFormatting sqref="D28:H28">
    <cfRule type="cellIs" dxfId="112" priority="47" stopIfTrue="1" operator="equal">
      <formula>$M$28</formula>
    </cfRule>
  </conditionalFormatting>
  <conditionalFormatting sqref="D29:H29">
    <cfRule type="cellIs" dxfId="111" priority="49" stopIfTrue="1" operator="equal">
      <formula>$M$29</formula>
    </cfRule>
  </conditionalFormatting>
  <conditionalFormatting sqref="D30:H30">
    <cfRule type="cellIs" dxfId="110" priority="51" stopIfTrue="1" operator="equal">
      <formula>$M$30</formula>
    </cfRule>
  </conditionalFormatting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P29"/>
  <sheetViews>
    <sheetView workbookViewId="0">
      <pane ySplit="4" topLeftCell="A5" activePane="bottomLeft" state="frozen"/>
      <selection activeCell="Q5" sqref="Q5:Q38"/>
      <selection pane="bottomLeft" activeCell="C5" sqref="C5"/>
    </sheetView>
  </sheetViews>
  <sheetFormatPr defaultRowHeight="13.2" x14ac:dyDescent="0.25"/>
  <cols>
    <col min="1" max="1" width="6.44140625" customWidth="1"/>
    <col min="2" max="2" width="22.88671875" bestFit="1" customWidth="1"/>
    <col min="3" max="3" width="42.5546875" customWidth="1"/>
    <col min="4" max="7" width="7.109375" hidden="1" customWidth="1"/>
    <col min="8" max="8" width="0.109375" hidden="1" customWidth="1"/>
    <col min="9" max="11" width="7.109375" customWidth="1"/>
    <col min="12" max="15" width="16" hidden="1" customWidth="1"/>
    <col min="16" max="16" width="31.6640625" customWidth="1"/>
  </cols>
  <sheetData>
    <row r="1" spans="1:16" ht="22.8" x14ac:dyDescent="0.4">
      <c r="B1" s="24" t="s">
        <v>69</v>
      </c>
      <c r="C1" s="24" t="s">
        <v>8</v>
      </c>
      <c r="D1" s="18"/>
      <c r="E1" s="18"/>
      <c r="F1" s="18"/>
      <c r="H1" s="18"/>
    </row>
    <row r="3" spans="1:16" ht="20.25" customHeight="1" x14ac:dyDescent="0.25">
      <c r="A3" s="166" t="s">
        <v>13</v>
      </c>
      <c r="B3" s="168" t="s">
        <v>12</v>
      </c>
      <c r="C3" s="168" t="s">
        <v>11</v>
      </c>
      <c r="D3" s="25" t="s">
        <v>4</v>
      </c>
      <c r="E3" s="26" t="s">
        <v>4</v>
      </c>
      <c r="F3" s="27" t="s">
        <v>4</v>
      </c>
      <c r="G3" s="28" t="s">
        <v>4</v>
      </c>
      <c r="H3" s="29" t="s">
        <v>4</v>
      </c>
      <c r="I3" s="16" t="s">
        <v>2</v>
      </c>
      <c r="J3" s="16" t="s">
        <v>2</v>
      </c>
      <c r="K3" s="16" t="s">
        <v>6</v>
      </c>
      <c r="M3" s="1"/>
      <c r="N3" s="1"/>
      <c r="O3" s="1"/>
      <c r="P3" s="1"/>
    </row>
    <row r="4" spans="1:16" ht="20.25" customHeight="1" x14ac:dyDescent="0.25">
      <c r="A4" s="167"/>
      <c r="B4" s="169"/>
      <c r="C4" s="169"/>
      <c r="D4" s="4">
        <v>1</v>
      </c>
      <c r="E4" s="5">
        <v>2</v>
      </c>
      <c r="F4" s="6">
        <v>3</v>
      </c>
      <c r="G4" s="7">
        <v>4</v>
      </c>
      <c r="H4" s="8">
        <v>5</v>
      </c>
      <c r="I4" s="31" t="s">
        <v>1</v>
      </c>
      <c r="J4" s="32" t="s">
        <v>3</v>
      </c>
      <c r="K4" s="32" t="s">
        <v>5</v>
      </c>
    </row>
    <row r="5" spans="1:16" ht="21" customHeight="1" x14ac:dyDescent="0.3">
      <c r="A5" s="138">
        <v>7</v>
      </c>
      <c r="B5" s="36" t="s">
        <v>73</v>
      </c>
      <c r="C5" s="34" t="s">
        <v>58</v>
      </c>
      <c r="D5" s="19">
        <v>93</v>
      </c>
      <c r="E5" s="20">
        <v>92</v>
      </c>
      <c r="F5" s="20">
        <v>82.5</v>
      </c>
      <c r="G5" s="20">
        <v>84</v>
      </c>
      <c r="H5" s="20">
        <v>90</v>
      </c>
      <c r="I5" s="20">
        <f t="shared" ref="I5:I27" si="0">SUM(D5:H5)-MAX(D5:H5)-MIN(D5:H5)</f>
        <v>266</v>
      </c>
      <c r="J5" s="21">
        <f t="shared" ref="J5:J27" si="1">I5/3</f>
        <v>88.666666666666671</v>
      </c>
      <c r="K5" s="33">
        <f t="shared" ref="K5:K27" si="2">RANK(J5,$J$5:$J$29)</f>
        <v>1</v>
      </c>
      <c r="M5" s="48">
        <f t="shared" ref="M5:M29" si="3">MIN(D5:H5)</f>
        <v>82.5</v>
      </c>
      <c r="N5" s="48">
        <f t="shared" ref="N5:N29" si="4">MAX(D5:H5)</f>
        <v>93</v>
      </c>
    </row>
    <row r="6" spans="1:16" ht="21" customHeight="1" x14ac:dyDescent="0.3">
      <c r="A6" s="124">
        <v>13</v>
      </c>
      <c r="B6" s="36" t="s">
        <v>27</v>
      </c>
      <c r="C6" s="34" t="s">
        <v>135</v>
      </c>
      <c r="D6" s="19">
        <v>83</v>
      </c>
      <c r="E6" s="20">
        <v>88</v>
      </c>
      <c r="F6" s="20">
        <v>86</v>
      </c>
      <c r="G6" s="20">
        <v>81</v>
      </c>
      <c r="H6" s="20">
        <v>83</v>
      </c>
      <c r="I6" s="20">
        <f t="shared" si="0"/>
        <v>252</v>
      </c>
      <c r="J6" s="21">
        <f t="shared" si="1"/>
        <v>84</v>
      </c>
      <c r="K6" s="33">
        <f t="shared" si="2"/>
        <v>2</v>
      </c>
      <c r="M6" s="48">
        <f t="shared" si="3"/>
        <v>81</v>
      </c>
      <c r="N6" s="48">
        <f t="shared" si="4"/>
        <v>88</v>
      </c>
    </row>
    <row r="7" spans="1:16" ht="21" customHeight="1" x14ac:dyDescent="0.3">
      <c r="A7" s="138">
        <v>4</v>
      </c>
      <c r="B7" s="36" t="s">
        <v>72</v>
      </c>
      <c r="C7" s="34" t="s">
        <v>45</v>
      </c>
      <c r="D7" s="19">
        <v>89</v>
      </c>
      <c r="E7" s="20">
        <v>89</v>
      </c>
      <c r="F7" s="20">
        <v>48</v>
      </c>
      <c r="G7" s="20">
        <v>83</v>
      </c>
      <c r="H7" s="20">
        <v>76</v>
      </c>
      <c r="I7" s="20">
        <f t="shared" si="0"/>
        <v>248</v>
      </c>
      <c r="J7" s="21">
        <f t="shared" si="1"/>
        <v>82.666666666666671</v>
      </c>
      <c r="K7" s="33">
        <f t="shared" si="2"/>
        <v>3</v>
      </c>
      <c r="M7" s="48">
        <f t="shared" si="3"/>
        <v>48</v>
      </c>
      <c r="N7" s="48">
        <f t="shared" si="4"/>
        <v>89</v>
      </c>
    </row>
    <row r="8" spans="1:16" ht="21" customHeight="1" x14ac:dyDescent="0.3">
      <c r="A8" s="138">
        <v>1</v>
      </c>
      <c r="B8" s="36" t="s">
        <v>71</v>
      </c>
      <c r="C8" s="34" t="s">
        <v>133</v>
      </c>
      <c r="D8" s="19">
        <v>77</v>
      </c>
      <c r="E8" s="20">
        <v>82</v>
      </c>
      <c r="F8" s="20">
        <v>80.5</v>
      </c>
      <c r="G8" s="20">
        <v>80</v>
      </c>
      <c r="H8" s="20">
        <v>78</v>
      </c>
      <c r="I8" s="20">
        <f t="shared" si="0"/>
        <v>238.5</v>
      </c>
      <c r="J8" s="21">
        <f t="shared" si="1"/>
        <v>79.5</v>
      </c>
      <c r="K8" s="33">
        <f t="shared" si="2"/>
        <v>4</v>
      </c>
      <c r="M8" s="48">
        <f t="shared" si="3"/>
        <v>77</v>
      </c>
      <c r="N8" s="48">
        <f t="shared" si="4"/>
        <v>82</v>
      </c>
    </row>
    <row r="9" spans="1:16" ht="21" customHeight="1" x14ac:dyDescent="0.3">
      <c r="A9" s="138">
        <v>3</v>
      </c>
      <c r="B9" s="36" t="s">
        <v>60</v>
      </c>
      <c r="C9" s="34" t="s">
        <v>56</v>
      </c>
      <c r="D9" s="19">
        <v>80</v>
      </c>
      <c r="E9" s="20">
        <v>81</v>
      </c>
      <c r="F9" s="20">
        <v>69</v>
      </c>
      <c r="G9" s="20">
        <v>79</v>
      </c>
      <c r="H9" s="20">
        <v>78</v>
      </c>
      <c r="I9" s="20">
        <f t="shared" si="0"/>
        <v>237</v>
      </c>
      <c r="J9" s="21">
        <f t="shared" si="1"/>
        <v>79</v>
      </c>
      <c r="K9" s="33">
        <f t="shared" si="2"/>
        <v>5</v>
      </c>
      <c r="M9" s="48">
        <f t="shared" si="3"/>
        <v>69</v>
      </c>
      <c r="N9" s="48">
        <f t="shared" si="4"/>
        <v>81</v>
      </c>
    </row>
    <row r="10" spans="1:16" ht="21" customHeight="1" x14ac:dyDescent="0.3">
      <c r="A10" s="124">
        <v>10</v>
      </c>
      <c r="B10" s="36" t="s">
        <v>80</v>
      </c>
      <c r="C10" s="34" t="s">
        <v>21</v>
      </c>
      <c r="D10" s="19">
        <v>74</v>
      </c>
      <c r="E10" s="20">
        <v>85</v>
      </c>
      <c r="F10" s="20">
        <v>76</v>
      </c>
      <c r="G10" s="20">
        <v>79</v>
      </c>
      <c r="H10" s="20">
        <v>76</v>
      </c>
      <c r="I10" s="20">
        <f t="shared" si="0"/>
        <v>231</v>
      </c>
      <c r="J10" s="21">
        <f t="shared" si="1"/>
        <v>77</v>
      </c>
      <c r="K10" s="33">
        <f t="shared" si="2"/>
        <v>6</v>
      </c>
      <c r="M10" s="48">
        <f t="shared" si="3"/>
        <v>74</v>
      </c>
      <c r="N10" s="48">
        <f t="shared" si="4"/>
        <v>85</v>
      </c>
    </row>
    <row r="11" spans="1:16" ht="21" customHeight="1" x14ac:dyDescent="0.3">
      <c r="A11" s="124">
        <v>22</v>
      </c>
      <c r="B11" s="36" t="s">
        <v>82</v>
      </c>
      <c r="C11" s="34" t="s">
        <v>15</v>
      </c>
      <c r="D11" s="19">
        <v>95</v>
      </c>
      <c r="E11" s="20">
        <v>76</v>
      </c>
      <c r="F11" s="20">
        <v>70</v>
      </c>
      <c r="G11" s="20">
        <v>74</v>
      </c>
      <c r="H11" s="20">
        <v>81</v>
      </c>
      <c r="I11" s="20">
        <f t="shared" si="0"/>
        <v>231</v>
      </c>
      <c r="J11" s="21">
        <f t="shared" si="1"/>
        <v>77</v>
      </c>
      <c r="K11" s="33">
        <f t="shared" si="2"/>
        <v>6</v>
      </c>
      <c r="M11" s="48">
        <f t="shared" si="3"/>
        <v>70</v>
      </c>
      <c r="N11" s="48">
        <f t="shared" si="4"/>
        <v>95</v>
      </c>
    </row>
    <row r="12" spans="1:16" ht="21" customHeight="1" x14ac:dyDescent="0.3">
      <c r="A12" s="124">
        <v>21</v>
      </c>
      <c r="B12" s="36" t="s">
        <v>83</v>
      </c>
      <c r="C12" s="34" t="s">
        <v>84</v>
      </c>
      <c r="D12" s="19">
        <v>62</v>
      </c>
      <c r="E12" s="20">
        <v>72</v>
      </c>
      <c r="F12" s="20">
        <v>72</v>
      </c>
      <c r="G12" s="20">
        <v>61</v>
      </c>
      <c r="H12" s="20">
        <v>62</v>
      </c>
      <c r="I12" s="20">
        <f t="shared" si="0"/>
        <v>196</v>
      </c>
      <c r="J12" s="21">
        <f t="shared" si="1"/>
        <v>65.333333333333329</v>
      </c>
      <c r="K12" s="33">
        <f t="shared" si="2"/>
        <v>8</v>
      </c>
      <c r="M12" s="48">
        <f t="shared" si="3"/>
        <v>61</v>
      </c>
      <c r="N12" s="48">
        <f t="shared" si="4"/>
        <v>72</v>
      </c>
    </row>
    <row r="13" spans="1:16" ht="21" customHeight="1" x14ac:dyDescent="0.3">
      <c r="A13" s="140">
        <v>14</v>
      </c>
      <c r="B13" s="84" t="s">
        <v>57</v>
      </c>
      <c r="C13" s="85" t="s">
        <v>21</v>
      </c>
      <c r="D13" s="81">
        <v>28</v>
      </c>
      <c r="E13" s="81">
        <v>78</v>
      </c>
      <c r="F13" s="81">
        <v>54</v>
      </c>
      <c r="G13" s="81">
        <v>62</v>
      </c>
      <c r="H13" s="81">
        <v>72</v>
      </c>
      <c r="I13" s="81">
        <f t="shared" si="0"/>
        <v>188</v>
      </c>
      <c r="J13" s="82">
        <f t="shared" si="1"/>
        <v>62.666666666666664</v>
      </c>
      <c r="K13" s="83">
        <f t="shared" si="2"/>
        <v>9</v>
      </c>
      <c r="M13" s="48">
        <f t="shared" si="3"/>
        <v>28</v>
      </c>
      <c r="N13" s="48">
        <f t="shared" si="4"/>
        <v>78</v>
      </c>
    </row>
    <row r="14" spans="1:16" ht="21" customHeight="1" x14ac:dyDescent="0.3">
      <c r="A14" s="141">
        <v>9</v>
      </c>
      <c r="B14" s="103" t="s">
        <v>130</v>
      </c>
      <c r="C14" s="76" t="s">
        <v>131</v>
      </c>
      <c r="D14" s="77">
        <v>59</v>
      </c>
      <c r="E14" s="78">
        <v>62</v>
      </c>
      <c r="F14" s="78">
        <v>51</v>
      </c>
      <c r="G14" s="78">
        <v>60</v>
      </c>
      <c r="H14" s="78">
        <v>62</v>
      </c>
      <c r="I14" s="78">
        <f t="shared" si="0"/>
        <v>181</v>
      </c>
      <c r="J14" s="79">
        <f t="shared" si="1"/>
        <v>60.333333333333336</v>
      </c>
      <c r="K14" s="80">
        <f t="shared" si="2"/>
        <v>10</v>
      </c>
      <c r="M14" s="48">
        <f t="shared" si="3"/>
        <v>51</v>
      </c>
      <c r="N14" s="48">
        <f t="shared" si="4"/>
        <v>62</v>
      </c>
    </row>
    <row r="15" spans="1:16" ht="21" customHeight="1" x14ac:dyDescent="0.3">
      <c r="A15" s="130">
        <v>11</v>
      </c>
      <c r="B15" s="36" t="s">
        <v>78</v>
      </c>
      <c r="C15" s="34" t="s">
        <v>136</v>
      </c>
      <c r="D15" s="19">
        <v>73</v>
      </c>
      <c r="E15" s="20">
        <v>49</v>
      </c>
      <c r="F15" s="20">
        <v>41</v>
      </c>
      <c r="G15" s="20">
        <v>66</v>
      </c>
      <c r="H15" s="20">
        <v>61</v>
      </c>
      <c r="I15" s="20">
        <f t="shared" si="0"/>
        <v>176</v>
      </c>
      <c r="J15" s="21">
        <f t="shared" si="1"/>
        <v>58.666666666666664</v>
      </c>
      <c r="K15" s="33">
        <f t="shared" si="2"/>
        <v>11</v>
      </c>
      <c r="M15" s="48">
        <f t="shared" si="3"/>
        <v>41</v>
      </c>
      <c r="N15" s="48">
        <f t="shared" si="4"/>
        <v>73</v>
      </c>
    </row>
    <row r="16" spans="1:16" ht="21" customHeight="1" x14ac:dyDescent="0.3">
      <c r="A16" s="130">
        <v>23</v>
      </c>
      <c r="B16" s="36" t="s">
        <v>86</v>
      </c>
      <c r="C16" s="34" t="s">
        <v>85</v>
      </c>
      <c r="D16" s="19">
        <v>45</v>
      </c>
      <c r="E16" s="20">
        <v>53</v>
      </c>
      <c r="F16" s="20">
        <v>52</v>
      </c>
      <c r="G16" s="20">
        <v>58</v>
      </c>
      <c r="H16" s="20">
        <v>63</v>
      </c>
      <c r="I16" s="20">
        <f t="shared" si="0"/>
        <v>163</v>
      </c>
      <c r="J16" s="21">
        <f t="shared" si="1"/>
        <v>54.333333333333336</v>
      </c>
      <c r="K16" s="20">
        <f t="shared" si="2"/>
        <v>12</v>
      </c>
      <c r="M16" s="48">
        <f t="shared" si="3"/>
        <v>45</v>
      </c>
      <c r="N16" s="48">
        <f t="shared" si="4"/>
        <v>63</v>
      </c>
    </row>
    <row r="17" spans="1:14" ht="21" customHeight="1" x14ac:dyDescent="0.3">
      <c r="A17" s="130">
        <v>18</v>
      </c>
      <c r="B17" s="36" t="s">
        <v>55</v>
      </c>
      <c r="C17" s="34" t="s">
        <v>14</v>
      </c>
      <c r="D17" s="19">
        <v>50</v>
      </c>
      <c r="E17" s="20">
        <v>48</v>
      </c>
      <c r="F17" s="20">
        <v>48</v>
      </c>
      <c r="G17" s="20">
        <v>34</v>
      </c>
      <c r="H17" s="20">
        <v>49</v>
      </c>
      <c r="I17" s="20">
        <f t="shared" si="0"/>
        <v>145</v>
      </c>
      <c r="J17" s="21">
        <f t="shared" si="1"/>
        <v>48.333333333333336</v>
      </c>
      <c r="K17" s="33">
        <f t="shared" si="2"/>
        <v>13</v>
      </c>
      <c r="M17" s="48">
        <f t="shared" si="3"/>
        <v>34</v>
      </c>
      <c r="N17" s="48">
        <f t="shared" si="4"/>
        <v>50</v>
      </c>
    </row>
    <row r="18" spans="1:14" ht="21" customHeight="1" x14ac:dyDescent="0.3">
      <c r="A18" s="130">
        <v>17</v>
      </c>
      <c r="B18" s="89" t="s">
        <v>75</v>
      </c>
      <c r="C18" s="34" t="s">
        <v>48</v>
      </c>
      <c r="D18" s="19">
        <v>44</v>
      </c>
      <c r="E18" s="20">
        <v>46</v>
      </c>
      <c r="F18" s="20">
        <v>42</v>
      </c>
      <c r="G18" s="20">
        <v>35</v>
      </c>
      <c r="H18" s="20">
        <v>58</v>
      </c>
      <c r="I18" s="20">
        <f t="shared" si="0"/>
        <v>132</v>
      </c>
      <c r="J18" s="21">
        <f t="shared" si="1"/>
        <v>44</v>
      </c>
      <c r="K18" s="33">
        <f t="shared" si="2"/>
        <v>14</v>
      </c>
      <c r="M18" s="48">
        <f t="shared" si="3"/>
        <v>35</v>
      </c>
      <c r="N18" s="48">
        <f t="shared" si="4"/>
        <v>58</v>
      </c>
    </row>
    <row r="19" spans="1:14" ht="21" customHeight="1" x14ac:dyDescent="0.3">
      <c r="A19" s="142">
        <v>2</v>
      </c>
      <c r="B19" s="36" t="s">
        <v>67</v>
      </c>
      <c r="C19" s="34" t="s">
        <v>20</v>
      </c>
      <c r="D19" s="19">
        <v>32</v>
      </c>
      <c r="E19" s="20">
        <v>22</v>
      </c>
      <c r="F19" s="20">
        <v>43</v>
      </c>
      <c r="G19" s="20">
        <v>32</v>
      </c>
      <c r="H19" s="20">
        <v>40</v>
      </c>
      <c r="I19" s="20">
        <f t="shared" si="0"/>
        <v>104</v>
      </c>
      <c r="J19" s="21">
        <f t="shared" si="1"/>
        <v>34.666666666666664</v>
      </c>
      <c r="K19" s="33">
        <f t="shared" si="2"/>
        <v>15</v>
      </c>
      <c r="M19" s="48">
        <f t="shared" si="3"/>
        <v>22</v>
      </c>
      <c r="N19" s="48">
        <f t="shared" si="4"/>
        <v>43</v>
      </c>
    </row>
    <row r="20" spans="1:14" ht="21" customHeight="1" x14ac:dyDescent="0.3">
      <c r="A20" s="130">
        <v>12</v>
      </c>
      <c r="B20" s="36" t="s">
        <v>76</v>
      </c>
      <c r="C20" s="34" t="s">
        <v>77</v>
      </c>
      <c r="D20" s="19">
        <v>20</v>
      </c>
      <c r="E20" s="20">
        <v>28</v>
      </c>
      <c r="F20" s="20">
        <v>31</v>
      </c>
      <c r="G20" s="20">
        <v>45</v>
      </c>
      <c r="H20" s="20">
        <v>69</v>
      </c>
      <c r="I20" s="20">
        <f t="shared" si="0"/>
        <v>104</v>
      </c>
      <c r="J20" s="21">
        <f t="shared" si="1"/>
        <v>34.666666666666664</v>
      </c>
      <c r="K20" s="33">
        <f t="shared" si="2"/>
        <v>15</v>
      </c>
      <c r="M20" s="48">
        <f t="shared" si="3"/>
        <v>20</v>
      </c>
      <c r="N20" s="48">
        <f t="shared" si="4"/>
        <v>69</v>
      </c>
    </row>
    <row r="21" spans="1:14" ht="21" customHeight="1" x14ac:dyDescent="0.3">
      <c r="A21" s="142">
        <v>5</v>
      </c>
      <c r="B21" s="36" t="s">
        <v>54</v>
      </c>
      <c r="C21" s="34" t="s">
        <v>37</v>
      </c>
      <c r="D21" s="19">
        <v>33</v>
      </c>
      <c r="E21" s="20">
        <v>28</v>
      </c>
      <c r="F21" s="20">
        <v>36</v>
      </c>
      <c r="G21" s="20">
        <v>34</v>
      </c>
      <c r="H21" s="20">
        <v>81</v>
      </c>
      <c r="I21" s="20">
        <f t="shared" si="0"/>
        <v>103</v>
      </c>
      <c r="J21" s="21">
        <f t="shared" si="1"/>
        <v>34.333333333333336</v>
      </c>
      <c r="K21" s="33">
        <f t="shared" si="2"/>
        <v>17</v>
      </c>
      <c r="M21" s="48">
        <f t="shared" si="3"/>
        <v>28</v>
      </c>
      <c r="N21" s="48">
        <f t="shared" si="4"/>
        <v>81</v>
      </c>
    </row>
    <row r="22" spans="1:14" ht="21" customHeight="1" x14ac:dyDescent="0.3">
      <c r="A22" s="142">
        <v>8</v>
      </c>
      <c r="B22" s="36" t="s">
        <v>70</v>
      </c>
      <c r="C22" s="34" t="s">
        <v>59</v>
      </c>
      <c r="D22" s="19">
        <v>30</v>
      </c>
      <c r="E22" s="20">
        <v>35</v>
      </c>
      <c r="F22" s="20">
        <v>36</v>
      </c>
      <c r="G22" s="20">
        <v>26</v>
      </c>
      <c r="H22" s="20">
        <v>35</v>
      </c>
      <c r="I22" s="20">
        <f t="shared" si="0"/>
        <v>100</v>
      </c>
      <c r="J22" s="21">
        <f t="shared" si="1"/>
        <v>33.333333333333336</v>
      </c>
      <c r="K22" s="33">
        <f t="shared" si="2"/>
        <v>18</v>
      </c>
      <c r="M22" s="48">
        <f t="shared" si="3"/>
        <v>26</v>
      </c>
      <c r="N22" s="48">
        <f t="shared" si="4"/>
        <v>36</v>
      </c>
    </row>
    <row r="23" spans="1:14" ht="21" customHeight="1" x14ac:dyDescent="0.3">
      <c r="A23" s="142">
        <v>6</v>
      </c>
      <c r="B23" s="36" t="s">
        <v>74</v>
      </c>
      <c r="C23" s="34" t="s">
        <v>20</v>
      </c>
      <c r="D23" s="19">
        <v>32</v>
      </c>
      <c r="E23" s="20">
        <v>26</v>
      </c>
      <c r="F23" s="20">
        <v>39</v>
      </c>
      <c r="G23" s="20">
        <v>33</v>
      </c>
      <c r="H23" s="20">
        <v>27</v>
      </c>
      <c r="I23" s="20">
        <f t="shared" si="0"/>
        <v>92</v>
      </c>
      <c r="J23" s="21">
        <f t="shared" si="1"/>
        <v>30.666666666666668</v>
      </c>
      <c r="K23" s="33">
        <f t="shared" si="2"/>
        <v>19</v>
      </c>
      <c r="M23" s="48">
        <f t="shared" si="3"/>
        <v>26</v>
      </c>
      <c r="N23" s="48">
        <f t="shared" si="4"/>
        <v>39</v>
      </c>
    </row>
    <row r="24" spans="1:14" ht="21" customHeight="1" x14ac:dyDescent="0.3">
      <c r="A24" s="130">
        <v>20</v>
      </c>
      <c r="B24" s="89" t="s">
        <v>81</v>
      </c>
      <c r="C24" s="34" t="s">
        <v>34</v>
      </c>
      <c r="D24" s="19">
        <v>29</v>
      </c>
      <c r="E24" s="20">
        <v>27</v>
      </c>
      <c r="F24" s="20">
        <v>29</v>
      </c>
      <c r="G24" s="20">
        <v>24</v>
      </c>
      <c r="H24" s="20">
        <v>31</v>
      </c>
      <c r="I24" s="20">
        <f t="shared" si="0"/>
        <v>85</v>
      </c>
      <c r="J24" s="21">
        <f t="shared" si="1"/>
        <v>28.333333333333332</v>
      </c>
      <c r="K24" s="33">
        <f t="shared" si="2"/>
        <v>20</v>
      </c>
      <c r="M24" s="48">
        <f t="shared" si="3"/>
        <v>24</v>
      </c>
      <c r="N24" s="48">
        <f t="shared" si="4"/>
        <v>31</v>
      </c>
    </row>
    <row r="25" spans="1:14" ht="21" customHeight="1" x14ac:dyDescent="0.3">
      <c r="A25" s="139">
        <v>16</v>
      </c>
      <c r="B25" s="36" t="s">
        <v>31</v>
      </c>
      <c r="C25" s="34" t="s">
        <v>134</v>
      </c>
      <c r="D25" s="19">
        <v>25</v>
      </c>
      <c r="E25" s="20">
        <v>22</v>
      </c>
      <c r="F25" s="20">
        <v>22</v>
      </c>
      <c r="G25" s="20">
        <v>36</v>
      </c>
      <c r="H25" s="20">
        <v>48</v>
      </c>
      <c r="I25" s="20">
        <f t="shared" si="0"/>
        <v>83</v>
      </c>
      <c r="J25" s="21">
        <f t="shared" si="1"/>
        <v>27.666666666666668</v>
      </c>
      <c r="K25" s="33">
        <f t="shared" si="2"/>
        <v>21</v>
      </c>
      <c r="M25" s="48">
        <f t="shared" si="3"/>
        <v>22</v>
      </c>
      <c r="N25" s="48">
        <f t="shared" si="4"/>
        <v>48</v>
      </c>
    </row>
    <row r="26" spans="1:14" ht="21" customHeight="1" x14ac:dyDescent="0.3">
      <c r="A26" s="139">
        <v>15</v>
      </c>
      <c r="B26" s="45" t="s">
        <v>79</v>
      </c>
      <c r="C26" s="46" t="s">
        <v>36</v>
      </c>
      <c r="D26" s="22">
        <v>28</v>
      </c>
      <c r="E26" s="23">
        <v>27</v>
      </c>
      <c r="F26" s="23">
        <v>24</v>
      </c>
      <c r="G26" s="23">
        <v>21</v>
      </c>
      <c r="H26" s="23">
        <v>74</v>
      </c>
      <c r="I26" s="23">
        <f t="shared" si="0"/>
        <v>79</v>
      </c>
      <c r="J26" s="47">
        <f t="shared" si="1"/>
        <v>26.333333333333332</v>
      </c>
      <c r="K26" s="137">
        <f t="shared" si="2"/>
        <v>22</v>
      </c>
      <c r="M26" s="48">
        <f t="shared" si="3"/>
        <v>21</v>
      </c>
      <c r="N26" s="48">
        <f t="shared" si="4"/>
        <v>74</v>
      </c>
    </row>
    <row r="27" spans="1:14" ht="21" customHeight="1" x14ac:dyDescent="0.3">
      <c r="A27" s="134">
        <v>19</v>
      </c>
      <c r="B27" s="36" t="s">
        <v>53</v>
      </c>
      <c r="C27" s="34" t="s">
        <v>85</v>
      </c>
      <c r="D27" s="20">
        <v>21</v>
      </c>
      <c r="E27" s="20">
        <v>26</v>
      </c>
      <c r="F27" s="20">
        <v>23</v>
      </c>
      <c r="G27" s="20">
        <v>25</v>
      </c>
      <c r="H27" s="20">
        <v>24</v>
      </c>
      <c r="I27" s="20">
        <f t="shared" si="0"/>
        <v>72</v>
      </c>
      <c r="J27" s="21">
        <f t="shared" si="1"/>
        <v>24</v>
      </c>
      <c r="K27" s="33">
        <f t="shared" si="2"/>
        <v>23</v>
      </c>
      <c r="M27" s="48">
        <f t="shared" si="3"/>
        <v>21</v>
      </c>
      <c r="N27" s="48">
        <f t="shared" si="4"/>
        <v>26</v>
      </c>
    </row>
    <row r="28" spans="1:14" ht="21" customHeight="1" x14ac:dyDescent="0.25">
      <c r="M28" s="48">
        <f t="shared" si="3"/>
        <v>0</v>
      </c>
      <c r="N28" s="48">
        <f t="shared" si="4"/>
        <v>0</v>
      </c>
    </row>
    <row r="29" spans="1:14" ht="21" customHeight="1" x14ac:dyDescent="0.25">
      <c r="M29" s="48">
        <f t="shared" si="3"/>
        <v>0</v>
      </c>
      <c r="N29" s="48">
        <f t="shared" si="4"/>
        <v>0</v>
      </c>
    </row>
  </sheetData>
  <mergeCells count="3">
    <mergeCell ref="A3:A4"/>
    <mergeCell ref="B3:B4"/>
    <mergeCell ref="C3:C4"/>
  </mergeCells>
  <conditionalFormatting sqref="D5:H5">
    <cfRule type="cellIs" dxfId="109" priority="1" stopIfTrue="1" operator="equal">
      <formula>$M$5</formula>
    </cfRule>
    <cfRule type="cellIs" dxfId="108" priority="2" stopIfTrue="1" operator="equal">
      <formula>$N$5</formula>
    </cfRule>
  </conditionalFormatting>
  <conditionalFormatting sqref="D6:H6">
    <cfRule type="cellIs" dxfId="107" priority="3" stopIfTrue="1" operator="equal">
      <formula>$M$6</formula>
    </cfRule>
    <cfRule type="cellIs" dxfId="106" priority="4" stopIfTrue="1" operator="equal">
      <formula>$N$6</formula>
    </cfRule>
  </conditionalFormatting>
  <conditionalFormatting sqref="D7:H7">
    <cfRule type="cellIs" dxfId="105" priority="5" stopIfTrue="1" operator="equal">
      <formula>$M$7</formula>
    </cfRule>
    <cfRule type="cellIs" dxfId="104" priority="6" stopIfTrue="1" operator="equal">
      <formula>$N$7</formula>
    </cfRule>
  </conditionalFormatting>
  <conditionalFormatting sqref="D8:H8">
    <cfRule type="cellIs" dxfId="103" priority="7" stopIfTrue="1" operator="equal">
      <formula>$M$8</formula>
    </cfRule>
    <cfRule type="cellIs" dxfId="102" priority="8" stopIfTrue="1" operator="equal">
      <formula>$N$8</formula>
    </cfRule>
  </conditionalFormatting>
  <conditionalFormatting sqref="D9:H9">
    <cfRule type="cellIs" dxfId="101" priority="9" stopIfTrue="1" operator="equal">
      <formula>$M$9</formula>
    </cfRule>
    <cfRule type="cellIs" dxfId="100" priority="10" stopIfTrue="1" operator="equal">
      <formula>$N$9</formula>
    </cfRule>
  </conditionalFormatting>
  <conditionalFormatting sqref="D10:H10">
    <cfRule type="cellIs" dxfId="99" priority="11" stopIfTrue="1" operator="equal">
      <formula>$M$10</formula>
    </cfRule>
    <cfRule type="cellIs" dxfId="98" priority="12" stopIfTrue="1" operator="equal">
      <formula>$N$10</formula>
    </cfRule>
  </conditionalFormatting>
  <conditionalFormatting sqref="D11:H11">
    <cfRule type="cellIs" dxfId="97" priority="13" stopIfTrue="1" operator="equal">
      <formula>$M$11</formula>
    </cfRule>
    <cfRule type="cellIs" dxfId="96" priority="14" stopIfTrue="1" operator="equal">
      <formula>$N$11</formula>
    </cfRule>
  </conditionalFormatting>
  <conditionalFormatting sqref="D12:H12">
    <cfRule type="cellIs" dxfId="95" priority="15" stopIfTrue="1" operator="equal">
      <formula>$M$12</formula>
    </cfRule>
    <cfRule type="cellIs" dxfId="94" priority="16" stopIfTrue="1" operator="equal">
      <formula>$N$12</formula>
    </cfRule>
  </conditionalFormatting>
  <conditionalFormatting sqref="D13:H13">
    <cfRule type="cellIs" dxfId="93" priority="17" stopIfTrue="1" operator="equal">
      <formula>$M$13</formula>
    </cfRule>
    <cfRule type="cellIs" dxfId="92" priority="18" stopIfTrue="1" operator="equal">
      <formula>$N$13</formula>
    </cfRule>
  </conditionalFormatting>
  <conditionalFormatting sqref="D14:H14">
    <cfRule type="cellIs" dxfId="91" priority="19" stopIfTrue="1" operator="equal">
      <formula>$M$14</formula>
    </cfRule>
    <cfRule type="cellIs" dxfId="90" priority="20" stopIfTrue="1" operator="equal">
      <formula>$N$14</formula>
    </cfRule>
  </conditionalFormatting>
  <conditionalFormatting sqref="D15:H15">
    <cfRule type="cellIs" dxfId="89" priority="21" stopIfTrue="1" operator="equal">
      <formula>$M$15</formula>
    </cfRule>
    <cfRule type="cellIs" dxfId="88" priority="22" stopIfTrue="1" operator="equal">
      <formula>$N$15</formula>
    </cfRule>
  </conditionalFormatting>
  <conditionalFormatting sqref="D16:H16">
    <cfRule type="cellIs" dxfId="87" priority="23" stopIfTrue="1" operator="equal">
      <formula>$M$16</formula>
    </cfRule>
    <cfRule type="cellIs" dxfId="86" priority="24" stopIfTrue="1" operator="equal">
      <formula>$N$16</formula>
    </cfRule>
  </conditionalFormatting>
  <conditionalFormatting sqref="D17:H17">
    <cfRule type="cellIs" dxfId="85" priority="25" stopIfTrue="1" operator="equal">
      <formula>$M$17</formula>
    </cfRule>
    <cfRule type="cellIs" dxfId="84" priority="26" stopIfTrue="1" operator="equal">
      <formula>$N$17</formula>
    </cfRule>
  </conditionalFormatting>
  <conditionalFormatting sqref="D18:H18">
    <cfRule type="cellIs" dxfId="83" priority="27" stopIfTrue="1" operator="equal">
      <formula>$M$18</formula>
    </cfRule>
    <cfRule type="cellIs" dxfId="82" priority="28" stopIfTrue="1" operator="equal">
      <formula>$N$18</formula>
    </cfRule>
  </conditionalFormatting>
  <conditionalFormatting sqref="D19:H19">
    <cfRule type="cellIs" dxfId="81" priority="29" stopIfTrue="1" operator="equal">
      <formula>$M$19</formula>
    </cfRule>
    <cfRule type="cellIs" dxfId="80" priority="30" stopIfTrue="1" operator="equal">
      <formula>$N$19</formula>
    </cfRule>
  </conditionalFormatting>
  <conditionalFormatting sqref="D20:H20">
    <cfRule type="cellIs" dxfId="79" priority="31" stopIfTrue="1" operator="equal">
      <formula>$M$20</formula>
    </cfRule>
    <cfRule type="cellIs" dxfId="78" priority="32" stopIfTrue="1" operator="equal">
      <formula>$N$20</formula>
    </cfRule>
  </conditionalFormatting>
  <conditionalFormatting sqref="D21:H21">
    <cfRule type="cellIs" dxfId="77" priority="33" stopIfTrue="1" operator="equal">
      <formula>$M$21</formula>
    </cfRule>
    <cfRule type="cellIs" dxfId="76" priority="34" stopIfTrue="1" operator="equal">
      <formula>$N$21</formula>
    </cfRule>
  </conditionalFormatting>
  <conditionalFormatting sqref="D22:H22">
    <cfRule type="cellIs" dxfId="75" priority="35" stopIfTrue="1" operator="equal">
      <formula>$M$22</formula>
    </cfRule>
    <cfRule type="cellIs" dxfId="74" priority="36" stopIfTrue="1" operator="equal">
      <formula>$N$22</formula>
    </cfRule>
  </conditionalFormatting>
  <conditionalFormatting sqref="D23:H23">
    <cfRule type="cellIs" dxfId="73" priority="37" stopIfTrue="1" operator="equal">
      <formula>$M$23</formula>
    </cfRule>
    <cfRule type="cellIs" dxfId="72" priority="38" stopIfTrue="1" operator="equal">
      <formula>$N$23</formula>
    </cfRule>
  </conditionalFormatting>
  <conditionalFormatting sqref="D24:H24">
    <cfRule type="cellIs" dxfId="71" priority="39" stopIfTrue="1" operator="equal">
      <formula>$M$24</formula>
    </cfRule>
    <cfRule type="cellIs" dxfId="70" priority="40" stopIfTrue="1" operator="equal">
      <formula>$N$24</formula>
    </cfRule>
  </conditionalFormatting>
  <conditionalFormatting sqref="D25:H25">
    <cfRule type="cellIs" dxfId="69" priority="41" stopIfTrue="1" operator="equal">
      <formula>$M$25</formula>
    </cfRule>
    <cfRule type="cellIs" dxfId="68" priority="42" stopIfTrue="1" operator="equal">
      <formula>$N$25</formula>
    </cfRule>
  </conditionalFormatting>
  <conditionalFormatting sqref="D26:H26">
    <cfRule type="cellIs" dxfId="67" priority="43" stopIfTrue="1" operator="equal">
      <formula>$M$26</formula>
    </cfRule>
    <cfRule type="cellIs" dxfId="66" priority="44" stopIfTrue="1" operator="equal">
      <formula>$N$26</formula>
    </cfRule>
  </conditionalFormatting>
  <conditionalFormatting sqref="D27:H27">
    <cfRule type="cellIs" dxfId="65" priority="45" stopIfTrue="1" operator="equal">
      <formula>$M$27</formula>
    </cfRule>
    <cfRule type="cellIs" dxfId="64" priority="46" stopIfTrue="1" operator="equal">
      <formula>$N$27</formula>
    </cfRule>
  </conditionalFormatting>
  <conditionalFormatting sqref="I5:I27">
    <cfRule type="cellIs" dxfId="63" priority="47" stopIfTrue="1" operator="greaterThan">
      <formula>225</formula>
    </cfRule>
    <cfRule type="cellIs" dxfId="62" priority="48" stopIfTrue="1" operator="between">
      <formula>75.1</formula>
      <formula>150</formula>
    </cfRule>
    <cfRule type="cellIs" dxfId="61" priority="49" stopIfTrue="1" operator="between">
      <formula>151</formula>
      <formula>225</formula>
    </cfRule>
  </conditionalFormatting>
  <pageMargins left="0.39370078740157483" right="0.39370078740157483" top="0.59055118110236227" bottom="0.59055118110236227" header="0.11811023622047245" footer="0.11811023622047245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R37"/>
  <sheetViews>
    <sheetView zoomScaleNormal="100" workbookViewId="0">
      <pane ySplit="4" topLeftCell="A5" activePane="bottomLeft" state="frozen"/>
      <selection activeCell="Q5" sqref="Q5:Q38"/>
      <selection pane="bottomLeft" activeCell="S28" sqref="S28"/>
    </sheetView>
  </sheetViews>
  <sheetFormatPr defaultRowHeight="13.2" x14ac:dyDescent="0.25"/>
  <cols>
    <col min="1" max="1" width="6.44140625" customWidth="1"/>
    <col min="2" max="2" width="5.6640625" bestFit="1" customWidth="1"/>
    <col min="3" max="3" width="21.6640625" customWidth="1"/>
    <col min="4" max="4" width="38.6640625" customWidth="1"/>
    <col min="5" max="5" width="0.109375" hidden="1" customWidth="1"/>
    <col min="6" max="9" width="7.33203125" hidden="1" customWidth="1"/>
    <col min="10" max="12" width="7.33203125" customWidth="1"/>
    <col min="13" max="13" width="10.109375" customWidth="1"/>
    <col min="14" max="15" width="10.109375" hidden="1" customWidth="1"/>
    <col min="16" max="16" width="10.109375" customWidth="1"/>
  </cols>
  <sheetData>
    <row r="1" spans="1:18" ht="22.8" x14ac:dyDescent="0.4">
      <c r="B1" s="38" t="s">
        <v>69</v>
      </c>
      <c r="D1" s="24" t="s">
        <v>7</v>
      </c>
      <c r="E1" s="18"/>
      <c r="F1" s="18"/>
      <c r="G1" s="18"/>
      <c r="I1" s="18"/>
    </row>
    <row r="2" spans="1:18" x14ac:dyDescent="0.25">
      <c r="E2" s="42"/>
      <c r="F2" s="42"/>
      <c r="G2" s="42"/>
      <c r="H2" s="42"/>
      <c r="I2" s="42"/>
    </row>
    <row r="3" spans="1:18" ht="20.25" customHeight="1" x14ac:dyDescent="0.25">
      <c r="A3" s="166" t="s">
        <v>13</v>
      </c>
      <c r="B3" s="170" t="s">
        <v>16</v>
      </c>
      <c r="C3" s="168" t="s">
        <v>12</v>
      </c>
      <c r="D3" s="168" t="s">
        <v>11</v>
      </c>
      <c r="E3" s="25" t="s">
        <v>4</v>
      </c>
      <c r="F3" s="26" t="s">
        <v>4</v>
      </c>
      <c r="G3" s="27" t="s">
        <v>0</v>
      </c>
      <c r="H3" s="28" t="s">
        <v>4</v>
      </c>
      <c r="I3" s="29" t="s">
        <v>4</v>
      </c>
      <c r="J3" s="3" t="s">
        <v>2</v>
      </c>
      <c r="K3" s="3" t="s">
        <v>2</v>
      </c>
      <c r="L3" s="3" t="s">
        <v>6</v>
      </c>
      <c r="N3" s="1"/>
      <c r="O3" s="1"/>
      <c r="P3" s="1"/>
      <c r="Q3" s="1"/>
    </row>
    <row r="4" spans="1:18" ht="20.25" customHeight="1" x14ac:dyDescent="0.25">
      <c r="A4" s="167"/>
      <c r="B4" s="171"/>
      <c r="C4" s="169"/>
      <c r="D4" s="169"/>
      <c r="E4" s="10">
        <v>1</v>
      </c>
      <c r="F4" s="11">
        <v>2</v>
      </c>
      <c r="G4" s="12">
        <v>3</v>
      </c>
      <c r="H4" s="13">
        <v>4</v>
      </c>
      <c r="I4" s="14">
        <v>5</v>
      </c>
      <c r="J4" s="15" t="s">
        <v>1</v>
      </c>
      <c r="K4" s="16" t="s">
        <v>3</v>
      </c>
      <c r="L4" s="16" t="s">
        <v>5</v>
      </c>
    </row>
    <row r="5" spans="1:18" ht="21" customHeight="1" x14ac:dyDescent="0.3">
      <c r="A5" s="133">
        <v>5</v>
      </c>
      <c r="B5" s="37" t="s">
        <v>18</v>
      </c>
      <c r="C5" s="36" t="s">
        <v>28</v>
      </c>
      <c r="D5" s="34" t="s">
        <v>56</v>
      </c>
      <c r="E5" s="19">
        <v>100</v>
      </c>
      <c r="F5" s="20">
        <v>95</v>
      </c>
      <c r="G5" s="20">
        <v>98</v>
      </c>
      <c r="H5" s="20">
        <v>96</v>
      </c>
      <c r="I5" s="20">
        <v>96</v>
      </c>
      <c r="J5" s="20">
        <f t="shared" ref="J5:J32" si="0">SUM(E5:I5)-MAX(E5:I5)-MIN(E5:I5)</f>
        <v>290</v>
      </c>
      <c r="K5" s="21">
        <f t="shared" ref="K5:K32" si="1">J5/3</f>
        <v>96.666666666666671</v>
      </c>
      <c r="L5" s="33">
        <f t="shared" ref="L5:L32" si="2">RANK(K5,$K$5:$K$35)</f>
        <v>1</v>
      </c>
      <c r="N5" s="48">
        <f t="shared" ref="N5:N35" si="3">MIN(E5:I5)</f>
        <v>95</v>
      </c>
      <c r="O5" s="48">
        <f t="shared" ref="O5:O35" si="4">MAX(E5:I5)</f>
        <v>100</v>
      </c>
      <c r="R5" s="39"/>
    </row>
    <row r="6" spans="1:18" ht="21" customHeight="1" x14ac:dyDescent="0.3">
      <c r="A6" s="134">
        <v>28</v>
      </c>
      <c r="B6" s="37" t="s">
        <v>18</v>
      </c>
      <c r="C6" s="36" t="s">
        <v>30</v>
      </c>
      <c r="D6" s="34" t="s">
        <v>139</v>
      </c>
      <c r="E6" s="19">
        <v>88</v>
      </c>
      <c r="F6" s="20">
        <v>97</v>
      </c>
      <c r="G6" s="20">
        <v>91</v>
      </c>
      <c r="H6" s="20">
        <v>96</v>
      </c>
      <c r="I6" s="20">
        <v>98</v>
      </c>
      <c r="J6" s="20">
        <f t="shared" si="0"/>
        <v>284</v>
      </c>
      <c r="K6" s="21">
        <f t="shared" si="1"/>
        <v>94.666666666666671</v>
      </c>
      <c r="L6" s="33">
        <f t="shared" si="2"/>
        <v>2</v>
      </c>
      <c r="N6" s="48">
        <f t="shared" si="3"/>
        <v>88</v>
      </c>
      <c r="O6" s="48">
        <f t="shared" si="4"/>
        <v>98</v>
      </c>
    </row>
    <row r="7" spans="1:18" ht="21" customHeight="1" x14ac:dyDescent="0.3">
      <c r="A7" s="134">
        <v>13</v>
      </c>
      <c r="B7" s="37" t="s">
        <v>18</v>
      </c>
      <c r="C7" s="36" t="s">
        <v>138</v>
      </c>
      <c r="D7" s="34" t="s">
        <v>135</v>
      </c>
      <c r="E7" s="19">
        <v>84</v>
      </c>
      <c r="F7" s="20">
        <v>90</v>
      </c>
      <c r="G7" s="20">
        <v>89</v>
      </c>
      <c r="H7" s="20">
        <v>95</v>
      </c>
      <c r="I7" s="20">
        <v>93</v>
      </c>
      <c r="J7" s="20">
        <f t="shared" si="0"/>
        <v>272</v>
      </c>
      <c r="K7" s="21">
        <f t="shared" si="1"/>
        <v>90.666666666666671</v>
      </c>
      <c r="L7" s="33">
        <f t="shared" si="2"/>
        <v>3</v>
      </c>
      <c r="N7" s="48">
        <f t="shared" si="3"/>
        <v>84</v>
      </c>
      <c r="O7" s="48">
        <f t="shared" si="4"/>
        <v>95</v>
      </c>
    </row>
    <row r="8" spans="1:18" ht="21" customHeight="1" x14ac:dyDescent="0.3">
      <c r="A8" s="133">
        <v>3</v>
      </c>
      <c r="B8" s="37" t="s">
        <v>18</v>
      </c>
      <c r="C8" s="36" t="s">
        <v>108</v>
      </c>
      <c r="D8" s="34" t="s">
        <v>133</v>
      </c>
      <c r="E8" s="19">
        <v>78</v>
      </c>
      <c r="F8" s="20">
        <v>89</v>
      </c>
      <c r="G8" s="20">
        <v>88</v>
      </c>
      <c r="H8" s="20">
        <v>88</v>
      </c>
      <c r="I8" s="20">
        <v>92</v>
      </c>
      <c r="J8" s="20">
        <f t="shared" si="0"/>
        <v>265</v>
      </c>
      <c r="K8" s="21">
        <f t="shared" si="1"/>
        <v>88.333333333333329</v>
      </c>
      <c r="L8" s="33">
        <f t="shared" si="2"/>
        <v>4</v>
      </c>
      <c r="N8" s="48">
        <f t="shared" si="3"/>
        <v>78</v>
      </c>
      <c r="O8" s="48">
        <f t="shared" si="4"/>
        <v>92</v>
      </c>
    </row>
    <row r="9" spans="1:18" ht="21" customHeight="1" x14ac:dyDescent="0.3">
      <c r="A9" s="134">
        <v>23</v>
      </c>
      <c r="B9" s="37" t="s">
        <v>118</v>
      </c>
      <c r="C9" s="36" t="s">
        <v>126</v>
      </c>
      <c r="D9" s="34" t="s">
        <v>15</v>
      </c>
      <c r="E9" s="19">
        <v>82</v>
      </c>
      <c r="F9" s="20">
        <v>90</v>
      </c>
      <c r="G9" s="20">
        <v>85</v>
      </c>
      <c r="H9" s="20">
        <v>90</v>
      </c>
      <c r="I9" s="20">
        <v>91</v>
      </c>
      <c r="J9" s="20">
        <f t="shared" si="0"/>
        <v>265</v>
      </c>
      <c r="K9" s="21">
        <f t="shared" si="1"/>
        <v>88.333333333333329</v>
      </c>
      <c r="L9" s="33">
        <f t="shared" si="2"/>
        <v>4</v>
      </c>
      <c r="N9" s="48">
        <f t="shared" si="3"/>
        <v>82</v>
      </c>
      <c r="O9" s="48">
        <f t="shared" si="4"/>
        <v>91</v>
      </c>
    </row>
    <row r="10" spans="1:18" ht="21" customHeight="1" x14ac:dyDescent="0.3">
      <c r="A10" s="134">
        <v>17</v>
      </c>
      <c r="B10" s="37" t="s">
        <v>18</v>
      </c>
      <c r="C10" s="36" t="s">
        <v>117</v>
      </c>
      <c r="D10" s="34" t="s">
        <v>25</v>
      </c>
      <c r="E10" s="19">
        <v>78</v>
      </c>
      <c r="F10" s="20">
        <v>89</v>
      </c>
      <c r="G10" s="20">
        <v>88</v>
      </c>
      <c r="H10" s="20">
        <v>88</v>
      </c>
      <c r="I10" s="20">
        <v>87</v>
      </c>
      <c r="J10" s="20">
        <f t="shared" si="0"/>
        <v>263</v>
      </c>
      <c r="K10" s="21">
        <f t="shared" si="1"/>
        <v>87.666666666666671</v>
      </c>
      <c r="L10" s="33">
        <f t="shared" si="2"/>
        <v>6</v>
      </c>
      <c r="N10" s="48">
        <f t="shared" si="3"/>
        <v>78</v>
      </c>
      <c r="O10" s="48">
        <f t="shared" si="4"/>
        <v>89</v>
      </c>
    </row>
    <row r="11" spans="1:18" ht="21" customHeight="1" x14ac:dyDescent="0.3">
      <c r="A11" s="134">
        <v>18</v>
      </c>
      <c r="B11" s="37" t="s">
        <v>18</v>
      </c>
      <c r="C11" s="36" t="s">
        <v>29</v>
      </c>
      <c r="D11" s="34" t="s">
        <v>121</v>
      </c>
      <c r="E11" s="19">
        <v>81</v>
      </c>
      <c r="F11" s="20">
        <v>89</v>
      </c>
      <c r="G11" s="20">
        <v>84</v>
      </c>
      <c r="H11" s="20">
        <v>88</v>
      </c>
      <c r="I11" s="20">
        <v>90</v>
      </c>
      <c r="J11" s="20">
        <f t="shared" si="0"/>
        <v>261</v>
      </c>
      <c r="K11" s="21">
        <f t="shared" si="1"/>
        <v>87</v>
      </c>
      <c r="L11" s="33">
        <f t="shared" si="2"/>
        <v>7</v>
      </c>
      <c r="N11" s="48">
        <f t="shared" si="3"/>
        <v>81</v>
      </c>
      <c r="O11" s="48">
        <f t="shared" si="4"/>
        <v>90</v>
      </c>
    </row>
    <row r="12" spans="1:18" ht="21" customHeight="1" x14ac:dyDescent="0.3">
      <c r="A12" s="134">
        <v>11</v>
      </c>
      <c r="B12" s="37" t="s">
        <v>18</v>
      </c>
      <c r="C12" s="36" t="s">
        <v>116</v>
      </c>
      <c r="D12" s="34" t="s">
        <v>14</v>
      </c>
      <c r="E12" s="19">
        <v>86</v>
      </c>
      <c r="F12" s="20">
        <v>85</v>
      </c>
      <c r="G12" s="20">
        <v>78</v>
      </c>
      <c r="H12" s="20">
        <v>88</v>
      </c>
      <c r="I12" s="20">
        <v>87</v>
      </c>
      <c r="J12" s="20">
        <f t="shared" si="0"/>
        <v>258</v>
      </c>
      <c r="K12" s="21">
        <f t="shared" si="1"/>
        <v>86</v>
      </c>
      <c r="L12" s="33">
        <f t="shared" si="2"/>
        <v>8</v>
      </c>
      <c r="N12" s="48">
        <f t="shared" si="3"/>
        <v>78</v>
      </c>
      <c r="O12" s="48">
        <f t="shared" si="4"/>
        <v>88</v>
      </c>
    </row>
    <row r="13" spans="1:18" ht="21" customHeight="1" x14ac:dyDescent="0.3">
      <c r="A13" s="134">
        <v>26</v>
      </c>
      <c r="B13" s="37" t="s">
        <v>17</v>
      </c>
      <c r="C13" s="89" t="s">
        <v>125</v>
      </c>
      <c r="D13" s="34" t="s">
        <v>23</v>
      </c>
      <c r="E13" s="19">
        <v>80</v>
      </c>
      <c r="F13" s="20">
        <v>85</v>
      </c>
      <c r="G13" s="20">
        <v>85</v>
      </c>
      <c r="H13" s="20">
        <v>88</v>
      </c>
      <c r="I13" s="20">
        <v>86</v>
      </c>
      <c r="J13" s="20">
        <f t="shared" si="0"/>
        <v>256</v>
      </c>
      <c r="K13" s="21">
        <f t="shared" si="1"/>
        <v>85.333333333333329</v>
      </c>
      <c r="L13" s="33">
        <f t="shared" si="2"/>
        <v>9</v>
      </c>
      <c r="N13" s="48">
        <f t="shared" si="3"/>
        <v>80</v>
      </c>
      <c r="O13" s="48">
        <f t="shared" si="4"/>
        <v>88</v>
      </c>
    </row>
    <row r="14" spans="1:18" ht="21" customHeight="1" x14ac:dyDescent="0.3">
      <c r="A14" s="135">
        <v>27</v>
      </c>
      <c r="B14" s="86" t="s">
        <v>18</v>
      </c>
      <c r="C14" s="84" t="s">
        <v>140</v>
      </c>
      <c r="D14" s="132" t="s">
        <v>141</v>
      </c>
      <c r="E14" s="87">
        <v>80</v>
      </c>
      <c r="F14" s="81">
        <v>89</v>
      </c>
      <c r="G14" s="81">
        <v>85</v>
      </c>
      <c r="H14" s="81">
        <v>81</v>
      </c>
      <c r="I14" s="81">
        <v>87</v>
      </c>
      <c r="J14" s="81">
        <f t="shared" si="0"/>
        <v>253</v>
      </c>
      <c r="K14" s="82">
        <f t="shared" si="1"/>
        <v>84.333333333333329</v>
      </c>
      <c r="L14" s="83">
        <f t="shared" si="2"/>
        <v>10</v>
      </c>
      <c r="N14" s="48">
        <f t="shared" si="3"/>
        <v>80</v>
      </c>
      <c r="O14" s="48">
        <f t="shared" si="4"/>
        <v>89</v>
      </c>
    </row>
    <row r="15" spans="1:18" ht="21" customHeight="1" x14ac:dyDescent="0.3">
      <c r="A15" s="136">
        <v>21</v>
      </c>
      <c r="B15" s="75" t="s">
        <v>18</v>
      </c>
      <c r="C15" s="131" t="s">
        <v>63</v>
      </c>
      <c r="D15" s="76" t="s">
        <v>64</v>
      </c>
      <c r="E15" s="77">
        <v>73</v>
      </c>
      <c r="F15" s="78">
        <v>88</v>
      </c>
      <c r="G15" s="78">
        <v>78</v>
      </c>
      <c r="H15" s="78">
        <v>83</v>
      </c>
      <c r="I15" s="78">
        <v>87</v>
      </c>
      <c r="J15" s="78">
        <f t="shared" si="0"/>
        <v>248</v>
      </c>
      <c r="K15" s="79">
        <f t="shared" si="1"/>
        <v>82.666666666666671</v>
      </c>
      <c r="L15" s="80">
        <f t="shared" si="2"/>
        <v>11</v>
      </c>
      <c r="N15" s="48">
        <f t="shared" si="3"/>
        <v>73</v>
      </c>
      <c r="O15" s="48">
        <f t="shared" si="4"/>
        <v>88</v>
      </c>
    </row>
    <row r="16" spans="1:18" ht="21" customHeight="1" x14ac:dyDescent="0.3">
      <c r="A16" s="134">
        <v>16</v>
      </c>
      <c r="B16" s="37" t="s">
        <v>18</v>
      </c>
      <c r="C16" s="36" t="s">
        <v>120</v>
      </c>
      <c r="D16" s="34" t="s">
        <v>65</v>
      </c>
      <c r="E16" s="19">
        <v>80</v>
      </c>
      <c r="F16" s="20">
        <v>87</v>
      </c>
      <c r="G16" s="20">
        <v>80</v>
      </c>
      <c r="H16" s="20">
        <v>78</v>
      </c>
      <c r="I16" s="20">
        <v>84</v>
      </c>
      <c r="J16" s="20">
        <f t="shared" si="0"/>
        <v>244</v>
      </c>
      <c r="K16" s="21">
        <f t="shared" si="1"/>
        <v>81.333333333333329</v>
      </c>
      <c r="L16" s="33">
        <f t="shared" si="2"/>
        <v>12</v>
      </c>
      <c r="N16" s="48">
        <f t="shared" si="3"/>
        <v>78</v>
      </c>
      <c r="O16" s="48">
        <f t="shared" si="4"/>
        <v>87</v>
      </c>
    </row>
    <row r="17" spans="1:15" ht="21" customHeight="1" x14ac:dyDescent="0.3">
      <c r="A17" s="134">
        <v>12</v>
      </c>
      <c r="B17" s="37" t="s">
        <v>118</v>
      </c>
      <c r="C17" s="36" t="s">
        <v>119</v>
      </c>
      <c r="D17" s="34" t="s">
        <v>19</v>
      </c>
      <c r="E17" s="19">
        <v>75</v>
      </c>
      <c r="F17" s="20">
        <v>89</v>
      </c>
      <c r="G17" s="20">
        <v>84</v>
      </c>
      <c r="H17" s="20">
        <v>77</v>
      </c>
      <c r="I17" s="20">
        <v>80</v>
      </c>
      <c r="J17" s="20">
        <f t="shared" si="0"/>
        <v>241</v>
      </c>
      <c r="K17" s="21">
        <f t="shared" si="1"/>
        <v>80.333333333333329</v>
      </c>
      <c r="L17" s="33">
        <f t="shared" si="2"/>
        <v>13</v>
      </c>
      <c r="N17" s="48">
        <f t="shared" si="3"/>
        <v>75</v>
      </c>
      <c r="O17" s="48">
        <f t="shared" si="4"/>
        <v>89</v>
      </c>
    </row>
    <row r="18" spans="1:15" ht="21" customHeight="1" x14ac:dyDescent="0.3">
      <c r="A18" s="134">
        <v>25</v>
      </c>
      <c r="B18" s="37" t="s">
        <v>18</v>
      </c>
      <c r="C18" s="36" t="s">
        <v>127</v>
      </c>
      <c r="D18" s="34" t="s">
        <v>128</v>
      </c>
      <c r="E18" s="19">
        <v>71</v>
      </c>
      <c r="F18" s="20">
        <v>85</v>
      </c>
      <c r="G18" s="20">
        <v>76</v>
      </c>
      <c r="H18" s="20">
        <v>84</v>
      </c>
      <c r="I18" s="20">
        <v>80</v>
      </c>
      <c r="J18" s="20">
        <f t="shared" si="0"/>
        <v>240</v>
      </c>
      <c r="K18" s="21">
        <f t="shared" si="1"/>
        <v>80</v>
      </c>
      <c r="L18" s="33">
        <f t="shared" si="2"/>
        <v>14</v>
      </c>
      <c r="N18" s="48">
        <f t="shared" si="3"/>
        <v>71</v>
      </c>
      <c r="O18" s="48">
        <f t="shared" si="4"/>
        <v>85</v>
      </c>
    </row>
    <row r="19" spans="1:15" s="61" customFormat="1" ht="21" customHeight="1" x14ac:dyDescent="0.3">
      <c r="A19" s="134">
        <v>24</v>
      </c>
      <c r="B19" s="37" t="s">
        <v>17</v>
      </c>
      <c r="C19" s="36" t="s">
        <v>68</v>
      </c>
      <c r="D19" s="34" t="s">
        <v>34</v>
      </c>
      <c r="E19" s="19">
        <v>74</v>
      </c>
      <c r="F19" s="20">
        <v>85</v>
      </c>
      <c r="G19" s="20">
        <v>74</v>
      </c>
      <c r="H19" s="20">
        <v>79</v>
      </c>
      <c r="I19" s="20">
        <v>82</v>
      </c>
      <c r="J19" s="20">
        <f t="shared" si="0"/>
        <v>235</v>
      </c>
      <c r="K19" s="21">
        <f t="shared" si="1"/>
        <v>78.333333333333329</v>
      </c>
      <c r="L19" s="33">
        <f t="shared" si="2"/>
        <v>15</v>
      </c>
      <c r="N19" s="93">
        <f t="shared" si="3"/>
        <v>74</v>
      </c>
      <c r="O19" s="93">
        <f t="shared" si="4"/>
        <v>85</v>
      </c>
    </row>
    <row r="20" spans="1:15" ht="21" customHeight="1" x14ac:dyDescent="0.3">
      <c r="A20" s="134">
        <v>22</v>
      </c>
      <c r="B20" s="37" t="s">
        <v>18</v>
      </c>
      <c r="C20" s="36" t="s">
        <v>124</v>
      </c>
      <c r="D20" s="34" t="s">
        <v>62</v>
      </c>
      <c r="E20" s="19">
        <v>64</v>
      </c>
      <c r="F20" s="20">
        <v>73</v>
      </c>
      <c r="G20" s="20">
        <v>80</v>
      </c>
      <c r="H20" s="20">
        <v>80</v>
      </c>
      <c r="I20" s="20">
        <v>82</v>
      </c>
      <c r="J20" s="20">
        <f t="shared" si="0"/>
        <v>233</v>
      </c>
      <c r="K20" s="21">
        <f t="shared" si="1"/>
        <v>77.666666666666671</v>
      </c>
      <c r="L20" s="33">
        <f t="shared" si="2"/>
        <v>16</v>
      </c>
      <c r="M20" s="30"/>
      <c r="N20" s="48">
        <f t="shared" si="3"/>
        <v>64</v>
      </c>
      <c r="O20" s="48">
        <f t="shared" si="4"/>
        <v>82</v>
      </c>
    </row>
    <row r="21" spans="1:15" ht="21" customHeight="1" x14ac:dyDescent="0.3">
      <c r="A21" s="133">
        <v>8</v>
      </c>
      <c r="B21" s="37" t="s">
        <v>18</v>
      </c>
      <c r="C21" s="89" t="s">
        <v>106</v>
      </c>
      <c r="D21" s="34" t="s">
        <v>61</v>
      </c>
      <c r="E21" s="19">
        <v>70</v>
      </c>
      <c r="F21" s="20">
        <v>76</v>
      </c>
      <c r="G21" s="20">
        <v>79</v>
      </c>
      <c r="H21" s="20">
        <v>77</v>
      </c>
      <c r="I21" s="20">
        <v>82</v>
      </c>
      <c r="J21" s="20">
        <f t="shared" si="0"/>
        <v>232</v>
      </c>
      <c r="K21" s="21">
        <f t="shared" si="1"/>
        <v>77.333333333333329</v>
      </c>
      <c r="L21" s="33">
        <f t="shared" si="2"/>
        <v>17</v>
      </c>
      <c r="N21" s="48">
        <f t="shared" si="3"/>
        <v>70</v>
      </c>
      <c r="O21" s="48">
        <f t="shared" si="4"/>
        <v>82</v>
      </c>
    </row>
    <row r="22" spans="1:15" ht="21" customHeight="1" x14ac:dyDescent="0.3">
      <c r="A22" s="133">
        <v>6</v>
      </c>
      <c r="B22" s="37" t="s">
        <v>18</v>
      </c>
      <c r="C22" s="36" t="s">
        <v>110</v>
      </c>
      <c r="D22" s="34" t="s">
        <v>45</v>
      </c>
      <c r="E22" s="19">
        <v>74</v>
      </c>
      <c r="F22" s="20">
        <v>74</v>
      </c>
      <c r="G22" s="20">
        <v>86</v>
      </c>
      <c r="H22" s="20">
        <v>79</v>
      </c>
      <c r="I22" s="20">
        <v>76</v>
      </c>
      <c r="J22" s="20">
        <f t="shared" si="0"/>
        <v>229</v>
      </c>
      <c r="K22" s="21">
        <f t="shared" si="1"/>
        <v>76.333333333333329</v>
      </c>
      <c r="L22" s="33">
        <f t="shared" si="2"/>
        <v>18</v>
      </c>
      <c r="N22" s="48">
        <f t="shared" si="3"/>
        <v>74</v>
      </c>
      <c r="O22" s="48">
        <f t="shared" si="4"/>
        <v>86</v>
      </c>
    </row>
    <row r="23" spans="1:15" ht="21" customHeight="1" x14ac:dyDescent="0.3">
      <c r="A23" s="133">
        <v>7</v>
      </c>
      <c r="B23" s="37" t="s">
        <v>18</v>
      </c>
      <c r="C23" s="36" t="s">
        <v>109</v>
      </c>
      <c r="D23" s="34" t="s">
        <v>37</v>
      </c>
      <c r="E23" s="19">
        <v>73</v>
      </c>
      <c r="F23" s="20">
        <v>65</v>
      </c>
      <c r="G23" s="20">
        <v>71</v>
      </c>
      <c r="H23" s="20">
        <v>76</v>
      </c>
      <c r="I23" s="20">
        <v>83</v>
      </c>
      <c r="J23" s="20">
        <f t="shared" si="0"/>
        <v>220</v>
      </c>
      <c r="K23" s="21">
        <f t="shared" si="1"/>
        <v>73.333333333333329</v>
      </c>
      <c r="L23" s="33">
        <f t="shared" si="2"/>
        <v>19</v>
      </c>
      <c r="N23" s="48">
        <f t="shared" si="3"/>
        <v>65</v>
      </c>
      <c r="O23" s="48">
        <f t="shared" si="4"/>
        <v>83</v>
      </c>
    </row>
    <row r="24" spans="1:15" ht="21" customHeight="1" x14ac:dyDescent="0.3">
      <c r="A24" s="134">
        <v>15</v>
      </c>
      <c r="B24" s="88" t="s">
        <v>18</v>
      </c>
      <c r="C24" s="89" t="s">
        <v>153</v>
      </c>
      <c r="D24" s="44" t="s">
        <v>77</v>
      </c>
      <c r="E24" s="90">
        <v>57</v>
      </c>
      <c r="F24" s="91">
        <v>82</v>
      </c>
      <c r="G24" s="91">
        <v>74</v>
      </c>
      <c r="H24" s="91">
        <v>69</v>
      </c>
      <c r="I24" s="91">
        <v>74</v>
      </c>
      <c r="J24" s="91">
        <f t="shared" si="0"/>
        <v>217</v>
      </c>
      <c r="K24" s="92">
        <f t="shared" si="1"/>
        <v>72.333333333333329</v>
      </c>
      <c r="L24" s="91">
        <f t="shared" si="2"/>
        <v>20</v>
      </c>
      <c r="N24" s="48">
        <f t="shared" si="3"/>
        <v>57</v>
      </c>
      <c r="O24" s="48">
        <f t="shared" si="4"/>
        <v>82</v>
      </c>
    </row>
    <row r="25" spans="1:15" ht="21" customHeight="1" x14ac:dyDescent="0.3">
      <c r="A25" s="134">
        <v>19</v>
      </c>
      <c r="B25" s="37" t="s">
        <v>18</v>
      </c>
      <c r="C25" s="36" t="s">
        <v>123</v>
      </c>
      <c r="D25" s="34" t="s">
        <v>36</v>
      </c>
      <c r="E25" s="19">
        <v>57</v>
      </c>
      <c r="F25" s="20">
        <v>70</v>
      </c>
      <c r="G25" s="20">
        <v>74</v>
      </c>
      <c r="H25" s="20">
        <v>70</v>
      </c>
      <c r="I25" s="20">
        <v>73</v>
      </c>
      <c r="J25" s="20">
        <f t="shared" si="0"/>
        <v>213</v>
      </c>
      <c r="K25" s="21">
        <f t="shared" si="1"/>
        <v>71</v>
      </c>
      <c r="L25" s="33">
        <f t="shared" si="2"/>
        <v>21</v>
      </c>
      <c r="N25" s="48">
        <f t="shared" si="3"/>
        <v>57</v>
      </c>
      <c r="O25" s="48">
        <f t="shared" si="4"/>
        <v>74</v>
      </c>
    </row>
    <row r="26" spans="1:15" ht="21" customHeight="1" x14ac:dyDescent="0.3">
      <c r="A26" s="134">
        <v>20</v>
      </c>
      <c r="B26" s="37" t="s">
        <v>18</v>
      </c>
      <c r="C26" s="36" t="s">
        <v>122</v>
      </c>
      <c r="D26" s="34" t="s">
        <v>22</v>
      </c>
      <c r="E26" s="19">
        <v>57</v>
      </c>
      <c r="F26" s="20">
        <v>70</v>
      </c>
      <c r="G26" s="20">
        <v>73</v>
      </c>
      <c r="H26" s="20">
        <v>69</v>
      </c>
      <c r="I26" s="20">
        <v>85</v>
      </c>
      <c r="J26" s="20">
        <f t="shared" si="0"/>
        <v>212</v>
      </c>
      <c r="K26" s="21">
        <f t="shared" si="1"/>
        <v>70.666666666666671</v>
      </c>
      <c r="L26" s="33">
        <f t="shared" si="2"/>
        <v>22</v>
      </c>
      <c r="N26" s="48">
        <f t="shared" si="3"/>
        <v>57</v>
      </c>
      <c r="O26" s="48">
        <f t="shared" si="4"/>
        <v>85</v>
      </c>
    </row>
    <row r="27" spans="1:15" ht="21" customHeight="1" x14ac:dyDescent="0.3">
      <c r="A27" s="133">
        <v>4</v>
      </c>
      <c r="B27" s="37" t="s">
        <v>18</v>
      </c>
      <c r="C27" s="36" t="s">
        <v>112</v>
      </c>
      <c r="D27" s="34" t="s">
        <v>52</v>
      </c>
      <c r="E27" s="19">
        <v>52</v>
      </c>
      <c r="F27" s="20">
        <v>75</v>
      </c>
      <c r="G27" s="20">
        <v>80</v>
      </c>
      <c r="H27" s="20">
        <v>70</v>
      </c>
      <c r="I27" s="20">
        <v>59</v>
      </c>
      <c r="J27" s="20">
        <f t="shared" si="0"/>
        <v>204</v>
      </c>
      <c r="K27" s="21">
        <f t="shared" si="1"/>
        <v>68</v>
      </c>
      <c r="L27" s="33">
        <f t="shared" si="2"/>
        <v>23</v>
      </c>
      <c r="N27" s="48">
        <f t="shared" si="3"/>
        <v>52</v>
      </c>
      <c r="O27" s="48">
        <f t="shared" si="4"/>
        <v>80</v>
      </c>
    </row>
    <row r="28" spans="1:15" ht="21" customHeight="1" x14ac:dyDescent="0.3">
      <c r="A28" s="133">
        <v>9</v>
      </c>
      <c r="B28" s="37" t="s">
        <v>18</v>
      </c>
      <c r="C28" s="36" t="s">
        <v>107</v>
      </c>
      <c r="D28" s="34" t="s">
        <v>59</v>
      </c>
      <c r="E28" s="19">
        <v>55</v>
      </c>
      <c r="F28" s="20">
        <v>60</v>
      </c>
      <c r="G28" s="20">
        <v>58</v>
      </c>
      <c r="H28" s="20">
        <v>84</v>
      </c>
      <c r="I28" s="20">
        <v>83</v>
      </c>
      <c r="J28" s="20">
        <f t="shared" si="0"/>
        <v>201</v>
      </c>
      <c r="K28" s="21">
        <f t="shared" si="1"/>
        <v>67</v>
      </c>
      <c r="L28" s="33">
        <f t="shared" si="2"/>
        <v>24</v>
      </c>
      <c r="N28" s="48">
        <f t="shared" si="3"/>
        <v>55</v>
      </c>
      <c r="O28" s="48">
        <f t="shared" si="4"/>
        <v>84</v>
      </c>
    </row>
    <row r="29" spans="1:15" ht="21" customHeight="1" x14ac:dyDescent="0.3">
      <c r="A29" s="133">
        <v>10</v>
      </c>
      <c r="B29" s="37" t="s">
        <v>18</v>
      </c>
      <c r="C29" s="36" t="s">
        <v>111</v>
      </c>
      <c r="D29" s="34" t="s">
        <v>94</v>
      </c>
      <c r="E29" s="19">
        <v>56</v>
      </c>
      <c r="F29" s="20">
        <v>61</v>
      </c>
      <c r="G29" s="20">
        <v>66</v>
      </c>
      <c r="H29" s="20">
        <v>74</v>
      </c>
      <c r="I29" s="20">
        <v>78</v>
      </c>
      <c r="J29" s="20">
        <f t="shared" si="0"/>
        <v>201</v>
      </c>
      <c r="K29" s="21">
        <f t="shared" si="1"/>
        <v>67</v>
      </c>
      <c r="L29" s="33">
        <f t="shared" si="2"/>
        <v>24</v>
      </c>
      <c r="N29" s="48">
        <f t="shared" si="3"/>
        <v>56</v>
      </c>
      <c r="O29" s="48">
        <f t="shared" si="4"/>
        <v>78</v>
      </c>
    </row>
    <row r="30" spans="1:15" ht="21" customHeight="1" x14ac:dyDescent="0.3">
      <c r="A30" s="133">
        <v>1</v>
      </c>
      <c r="B30" s="37" t="s">
        <v>18</v>
      </c>
      <c r="C30" s="36" t="s">
        <v>113</v>
      </c>
      <c r="D30" s="34" t="s">
        <v>137</v>
      </c>
      <c r="E30" s="19">
        <v>47</v>
      </c>
      <c r="F30" s="20">
        <v>56</v>
      </c>
      <c r="G30" s="20">
        <v>64</v>
      </c>
      <c r="H30" s="20">
        <v>63</v>
      </c>
      <c r="I30" s="20">
        <v>75</v>
      </c>
      <c r="J30" s="20">
        <f t="shared" si="0"/>
        <v>183</v>
      </c>
      <c r="K30" s="21">
        <f t="shared" si="1"/>
        <v>61</v>
      </c>
      <c r="L30" s="33">
        <f t="shared" si="2"/>
        <v>26</v>
      </c>
      <c r="N30" s="48">
        <f t="shared" si="3"/>
        <v>47</v>
      </c>
      <c r="O30" s="48">
        <f t="shared" si="4"/>
        <v>75</v>
      </c>
    </row>
    <row r="31" spans="1:15" ht="21" customHeight="1" x14ac:dyDescent="0.3">
      <c r="A31" s="133">
        <v>2</v>
      </c>
      <c r="B31" s="37" t="s">
        <v>18</v>
      </c>
      <c r="C31" s="36" t="s">
        <v>114</v>
      </c>
      <c r="D31" s="34" t="s">
        <v>66</v>
      </c>
      <c r="E31" s="19">
        <v>47</v>
      </c>
      <c r="F31" s="20">
        <v>62</v>
      </c>
      <c r="G31" s="20">
        <v>57</v>
      </c>
      <c r="H31" s="20">
        <v>66</v>
      </c>
      <c r="I31" s="20">
        <v>64</v>
      </c>
      <c r="J31" s="20">
        <f t="shared" si="0"/>
        <v>183</v>
      </c>
      <c r="K31" s="21">
        <f t="shared" si="1"/>
        <v>61</v>
      </c>
      <c r="L31" s="33">
        <f t="shared" si="2"/>
        <v>26</v>
      </c>
      <c r="N31" s="48">
        <f t="shared" si="3"/>
        <v>47</v>
      </c>
      <c r="O31" s="48">
        <f t="shared" si="4"/>
        <v>66</v>
      </c>
    </row>
    <row r="32" spans="1:15" ht="21" customHeight="1" x14ac:dyDescent="0.3">
      <c r="A32" s="134">
        <v>14</v>
      </c>
      <c r="B32" s="37" t="s">
        <v>18</v>
      </c>
      <c r="C32" s="89" t="s">
        <v>115</v>
      </c>
      <c r="D32" s="34" t="s">
        <v>48</v>
      </c>
      <c r="E32" s="19">
        <v>46</v>
      </c>
      <c r="F32" s="20">
        <v>56</v>
      </c>
      <c r="G32" s="20">
        <v>63</v>
      </c>
      <c r="H32" s="20">
        <v>68</v>
      </c>
      <c r="I32" s="20">
        <v>61</v>
      </c>
      <c r="J32" s="20">
        <f t="shared" si="0"/>
        <v>180</v>
      </c>
      <c r="K32" s="21">
        <f t="shared" si="1"/>
        <v>60</v>
      </c>
      <c r="L32" s="33">
        <f t="shared" si="2"/>
        <v>28</v>
      </c>
      <c r="N32" s="48">
        <f t="shared" si="3"/>
        <v>46</v>
      </c>
      <c r="O32" s="48">
        <f t="shared" si="4"/>
        <v>68</v>
      </c>
    </row>
    <row r="33" spans="1:15" ht="21" customHeight="1" x14ac:dyDescent="0.25">
      <c r="N33" s="48">
        <f t="shared" si="3"/>
        <v>0</v>
      </c>
      <c r="O33" s="48">
        <f t="shared" si="4"/>
        <v>0</v>
      </c>
    </row>
    <row r="34" spans="1:15" ht="21" customHeight="1" x14ac:dyDescent="0.25">
      <c r="N34" s="48">
        <f t="shared" si="3"/>
        <v>0</v>
      </c>
      <c r="O34" s="48">
        <f t="shared" si="4"/>
        <v>0</v>
      </c>
    </row>
    <row r="35" spans="1:15" ht="21" customHeight="1" x14ac:dyDescent="0.25">
      <c r="N35" s="48">
        <f t="shared" si="3"/>
        <v>0</v>
      </c>
      <c r="O35" s="48">
        <f t="shared" si="4"/>
        <v>0</v>
      </c>
    </row>
    <row r="36" spans="1:15" ht="21" customHeight="1" x14ac:dyDescent="0.25"/>
    <row r="37" spans="1:15" ht="21" customHeight="1" x14ac:dyDescent="0.25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</sheetData>
  <mergeCells count="4">
    <mergeCell ref="A3:A4"/>
    <mergeCell ref="B3:B4"/>
    <mergeCell ref="C3:C4"/>
    <mergeCell ref="D3:D4"/>
  </mergeCells>
  <conditionalFormatting sqref="E5:I5">
    <cfRule type="cellIs" dxfId="60" priority="23" stopIfTrue="1" operator="equal">
      <formula>$N$5</formula>
    </cfRule>
    <cfRule type="cellIs" dxfId="59" priority="24" stopIfTrue="1" operator="equal">
      <formula>$O$5</formula>
    </cfRule>
  </conditionalFormatting>
  <conditionalFormatting sqref="E6:I6">
    <cfRule type="cellIs" dxfId="58" priority="25" stopIfTrue="1" operator="equal">
      <formula>$N$6</formula>
    </cfRule>
    <cfRule type="cellIs" dxfId="57" priority="26" stopIfTrue="1" operator="equal">
      <formula>$O$6</formula>
    </cfRule>
  </conditionalFormatting>
  <conditionalFormatting sqref="E7:I7">
    <cfRule type="cellIs" dxfId="56" priority="27" stopIfTrue="1" operator="equal">
      <formula>$N$7</formula>
    </cfRule>
    <cfRule type="cellIs" dxfId="55" priority="28" stopIfTrue="1" operator="equal">
      <formula>$O$7</formula>
    </cfRule>
  </conditionalFormatting>
  <conditionalFormatting sqref="E8:I8">
    <cfRule type="cellIs" dxfId="54" priority="29" stopIfTrue="1" operator="equal">
      <formula>$N$8</formula>
    </cfRule>
    <cfRule type="cellIs" dxfId="53" priority="30" stopIfTrue="1" operator="equal">
      <formula>$O$8</formula>
    </cfRule>
  </conditionalFormatting>
  <conditionalFormatting sqref="E9:I9">
    <cfRule type="cellIs" dxfId="52" priority="31" stopIfTrue="1" operator="equal">
      <formula>$N$9</formula>
    </cfRule>
    <cfRule type="cellIs" dxfId="51" priority="32" stopIfTrue="1" operator="equal">
      <formula>$O$9</formula>
    </cfRule>
  </conditionalFormatting>
  <conditionalFormatting sqref="E10:I10">
    <cfRule type="cellIs" dxfId="50" priority="33" stopIfTrue="1" operator="equal">
      <formula>$N$10</formula>
    </cfRule>
    <cfRule type="cellIs" dxfId="49" priority="34" stopIfTrue="1" operator="equal">
      <formula>$O$10</formula>
    </cfRule>
  </conditionalFormatting>
  <conditionalFormatting sqref="E11:I11">
    <cfRule type="cellIs" dxfId="48" priority="35" stopIfTrue="1" operator="equal">
      <formula>$N$11</formula>
    </cfRule>
    <cfRule type="cellIs" dxfId="47" priority="36" stopIfTrue="1" operator="equal">
      <formula>$O$11</formula>
    </cfRule>
  </conditionalFormatting>
  <conditionalFormatting sqref="E12:I12">
    <cfRule type="cellIs" dxfId="46" priority="37" stopIfTrue="1" operator="equal">
      <formula>$N$12</formula>
    </cfRule>
    <cfRule type="cellIs" dxfId="45" priority="38" stopIfTrue="1" operator="equal">
      <formula>$O$12</formula>
    </cfRule>
  </conditionalFormatting>
  <conditionalFormatting sqref="E13:I13">
    <cfRule type="cellIs" dxfId="44" priority="39" stopIfTrue="1" operator="equal">
      <formula>$N$13</formula>
    </cfRule>
    <cfRule type="cellIs" dxfId="43" priority="40" stopIfTrue="1" operator="equal">
      <formula>$O$13</formula>
    </cfRule>
  </conditionalFormatting>
  <conditionalFormatting sqref="E14:I14">
    <cfRule type="cellIs" dxfId="42" priority="41" stopIfTrue="1" operator="equal">
      <formula>$N$14</formula>
    </cfRule>
    <cfRule type="cellIs" dxfId="41" priority="42" stopIfTrue="1" operator="equal">
      <formula>$O$14</formula>
    </cfRule>
  </conditionalFormatting>
  <conditionalFormatting sqref="E15:I15">
    <cfRule type="cellIs" dxfId="40" priority="43" stopIfTrue="1" operator="equal">
      <formula>$N$15</formula>
    </cfRule>
    <cfRule type="cellIs" dxfId="39" priority="44" stopIfTrue="1" operator="equal">
      <formula>$O$15</formula>
    </cfRule>
  </conditionalFormatting>
  <conditionalFormatting sqref="E16:I16">
    <cfRule type="cellIs" dxfId="38" priority="45" stopIfTrue="1" operator="equal">
      <formula>$N$16</formula>
    </cfRule>
    <cfRule type="cellIs" dxfId="37" priority="46" stopIfTrue="1" operator="equal">
      <formula>$O$16</formula>
    </cfRule>
  </conditionalFormatting>
  <conditionalFormatting sqref="E17:I17">
    <cfRule type="cellIs" dxfId="36" priority="47" stopIfTrue="1" operator="equal">
      <formula>$N$17</formula>
    </cfRule>
    <cfRule type="cellIs" dxfId="35" priority="48" stopIfTrue="1" operator="equal">
      <formula>$O$17</formula>
    </cfRule>
  </conditionalFormatting>
  <conditionalFormatting sqref="E18:I18">
    <cfRule type="cellIs" dxfId="34" priority="49" stopIfTrue="1" operator="equal">
      <formula>$N$18</formula>
    </cfRule>
    <cfRule type="cellIs" dxfId="33" priority="50" stopIfTrue="1" operator="equal">
      <formula>$O$18</formula>
    </cfRule>
  </conditionalFormatting>
  <conditionalFormatting sqref="E21:I21">
    <cfRule type="cellIs" dxfId="32" priority="51" stopIfTrue="1" operator="equal">
      <formula>$N$21</formula>
    </cfRule>
    <cfRule type="cellIs" dxfId="31" priority="52" stopIfTrue="1" operator="equal">
      <formula>$O$21</formula>
    </cfRule>
  </conditionalFormatting>
  <conditionalFormatting sqref="E31:I31">
    <cfRule type="cellIs" dxfId="30" priority="53" operator="equal">
      <formula>$N$31</formula>
    </cfRule>
    <cfRule type="cellIs" dxfId="29" priority="54" operator="equal">
      <formula>$O$31</formula>
    </cfRule>
  </conditionalFormatting>
  <conditionalFormatting sqref="E32:I32">
    <cfRule type="cellIs" dxfId="28" priority="55" stopIfTrue="1" operator="equal">
      <formula>$N$32</formula>
    </cfRule>
    <cfRule type="cellIs" dxfId="27" priority="56" stopIfTrue="1" operator="equal">
      <formula>$O$32</formula>
    </cfRule>
  </conditionalFormatting>
  <conditionalFormatting sqref="J5:J32">
    <cfRule type="cellIs" dxfId="26" priority="57" stopIfTrue="1" operator="greaterThanOrEqual">
      <formula>260</formula>
    </cfRule>
    <cfRule type="cellIs" dxfId="25" priority="58" stopIfTrue="1" operator="between">
      <formula>100</formula>
      <formula>199</formula>
    </cfRule>
    <cfRule type="cellIs" dxfId="24" priority="59" stopIfTrue="1" operator="between">
      <formula>200</formula>
      <formula>259.9</formula>
    </cfRule>
  </conditionalFormatting>
  <conditionalFormatting sqref="E19:I19">
    <cfRule type="cellIs" dxfId="23" priority="21" operator="equal">
      <formula>$O$19</formula>
    </cfRule>
    <cfRule type="cellIs" dxfId="22" priority="22" operator="equal">
      <formula>$N$19</formula>
    </cfRule>
  </conditionalFormatting>
  <conditionalFormatting sqref="E20:I20">
    <cfRule type="cellIs" dxfId="21" priority="19" operator="equal">
      <formula>$O$20</formula>
    </cfRule>
    <cfRule type="cellIs" dxfId="20" priority="20" operator="equal">
      <formula>$N$20</formula>
    </cfRule>
  </conditionalFormatting>
  <conditionalFormatting sqref="E23:I23">
    <cfRule type="cellIs" dxfId="19" priority="17" operator="equal">
      <formula>$O$23</formula>
    </cfRule>
    <cfRule type="cellIs" dxfId="18" priority="18" operator="equal">
      <formula>$N$23</formula>
    </cfRule>
  </conditionalFormatting>
  <conditionalFormatting sqref="E22:I22">
    <cfRule type="cellIs" dxfId="17" priority="15" operator="equal">
      <formula>$O$22</formula>
    </cfRule>
    <cfRule type="cellIs" dxfId="16" priority="16" operator="equal">
      <formula>$N$22</formula>
    </cfRule>
  </conditionalFormatting>
  <conditionalFormatting sqref="E24:I24">
    <cfRule type="cellIs" dxfId="15" priority="13" operator="equal">
      <formula>$O$24</formula>
    </cfRule>
    <cfRule type="cellIs" dxfId="14" priority="14" operator="equal">
      <formula>$N$24</formula>
    </cfRule>
  </conditionalFormatting>
  <conditionalFormatting sqref="E25:I25">
    <cfRule type="cellIs" dxfId="13" priority="11" operator="equal">
      <formula>$O$25</formula>
    </cfRule>
    <cfRule type="cellIs" dxfId="12" priority="12" operator="equal">
      <formula>$N$25</formula>
    </cfRule>
  </conditionalFormatting>
  <conditionalFormatting sqref="E26:I26">
    <cfRule type="cellIs" dxfId="11" priority="9" operator="equal">
      <formula>$O$26</formula>
    </cfRule>
    <cfRule type="cellIs" dxfId="10" priority="10" operator="equal">
      <formula>$N$26</formula>
    </cfRule>
  </conditionalFormatting>
  <conditionalFormatting sqref="E27:I27">
    <cfRule type="cellIs" dxfId="9" priority="7" operator="equal">
      <formula>$O$27</formula>
    </cfRule>
    <cfRule type="cellIs" dxfId="8" priority="8" operator="equal">
      <formula>$N$27</formula>
    </cfRule>
  </conditionalFormatting>
  <conditionalFormatting sqref="E28:I28">
    <cfRule type="cellIs" dxfId="7" priority="5" operator="equal">
      <formula>$N$28</formula>
    </cfRule>
    <cfRule type="cellIs" dxfId="6" priority="6" operator="equal">
      <formula>$O$28</formula>
    </cfRule>
  </conditionalFormatting>
  <conditionalFormatting sqref="E29:I29">
    <cfRule type="cellIs" dxfId="5" priority="3" operator="equal">
      <formula>$N$29</formula>
    </cfRule>
    <cfRule type="cellIs" dxfId="4" priority="4" operator="equal">
      <formula>$O$29</formula>
    </cfRule>
  </conditionalFormatting>
  <conditionalFormatting sqref="E30:I30">
    <cfRule type="cellIs" dxfId="3" priority="1" operator="equal">
      <formula>$N$30</formula>
    </cfRule>
    <cfRule type="cellIs" dxfId="2" priority="2" operator="equal">
      <formula>$O$30</formula>
    </cfRule>
  </conditionalFormatting>
  <pageMargins left="0.39370078740157483" right="0.39370078740157483" top="0.59055118110236227" bottom="0.59055118110236227" header="0.11811023622047245" footer="0.1181102362204724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2"/>
  <sheetViews>
    <sheetView topLeftCell="A10" workbookViewId="0">
      <selection activeCell="J40" sqref="J40"/>
    </sheetView>
  </sheetViews>
  <sheetFormatPr defaultRowHeight="13.2" x14ac:dyDescent="0.25"/>
  <cols>
    <col min="1" max="1" width="5.6640625" customWidth="1"/>
    <col min="2" max="2" width="39.6640625" customWidth="1"/>
    <col min="3" max="8" width="7.6640625" customWidth="1"/>
    <col min="9" max="9" width="8.6640625" customWidth="1"/>
    <col min="10" max="10" width="10" customWidth="1"/>
    <col min="12" max="12" width="42.109375" customWidth="1"/>
    <col min="14" max="14" width="39.5546875" customWidth="1"/>
  </cols>
  <sheetData>
    <row r="1" spans="1:15" ht="45" customHeight="1" thickTop="1" thickBot="1" x14ac:dyDescent="0.3">
      <c r="A1" s="49"/>
      <c r="B1" s="50" t="s">
        <v>69</v>
      </c>
      <c r="C1" s="51" t="s">
        <v>142</v>
      </c>
      <c r="D1" s="52"/>
      <c r="E1" s="165"/>
    </row>
    <row r="2" spans="1:15" ht="14.4" thickTop="1" thickBot="1" x14ac:dyDescent="0.3"/>
    <row r="3" spans="1:15" s="99" customFormat="1" ht="39.9" customHeight="1" thickBot="1" x14ac:dyDescent="0.3">
      <c r="A3" s="164" t="s">
        <v>147</v>
      </c>
      <c r="B3" s="94" t="s">
        <v>143</v>
      </c>
      <c r="C3" s="95" t="s">
        <v>148</v>
      </c>
      <c r="D3" s="95" t="s">
        <v>144</v>
      </c>
      <c r="E3" s="96" t="s">
        <v>145</v>
      </c>
      <c r="F3" s="158" t="s">
        <v>149</v>
      </c>
      <c r="G3" s="159" t="s">
        <v>152</v>
      </c>
      <c r="H3" s="159" t="s">
        <v>150</v>
      </c>
      <c r="I3" s="97" t="s">
        <v>146</v>
      </c>
      <c r="J3" s="98" t="s">
        <v>151</v>
      </c>
      <c r="L3"/>
      <c r="M3"/>
      <c r="N3"/>
      <c r="O3"/>
    </row>
    <row r="4" spans="1:15" ht="21" customHeight="1" x14ac:dyDescent="0.25">
      <c r="A4" s="101">
        <v>1</v>
      </c>
      <c r="B4" s="145" t="s">
        <v>135</v>
      </c>
      <c r="C4" s="100" t="s">
        <v>18</v>
      </c>
      <c r="D4" s="100" t="s">
        <v>18</v>
      </c>
      <c r="E4" s="65" t="s">
        <v>18</v>
      </c>
      <c r="F4" s="101">
        <v>3</v>
      </c>
      <c r="G4" s="146"/>
      <c r="H4" s="146"/>
      <c r="I4" s="147" t="e">
        <f>#REF!+#REF!+#REF!</f>
        <v>#REF!</v>
      </c>
      <c r="J4" s="160">
        <v>42755</v>
      </c>
    </row>
    <row r="5" spans="1:15" ht="21" customHeight="1" x14ac:dyDescent="0.25">
      <c r="A5" s="148">
        <v>2</v>
      </c>
      <c r="B5" s="151" t="s">
        <v>15</v>
      </c>
      <c r="C5" s="54" t="s">
        <v>18</v>
      </c>
      <c r="D5" s="54" t="s">
        <v>18</v>
      </c>
      <c r="E5" s="67" t="s">
        <v>18</v>
      </c>
      <c r="F5" s="148">
        <v>3</v>
      </c>
      <c r="G5" s="149"/>
      <c r="H5" s="149"/>
      <c r="I5" s="150" t="e">
        <f>#REF!+#REF!+#REF!</f>
        <v>#REF!</v>
      </c>
      <c r="J5" s="161">
        <v>42756</v>
      </c>
    </row>
    <row r="6" spans="1:15" ht="21" customHeight="1" x14ac:dyDescent="0.25">
      <c r="A6" s="163">
        <v>3</v>
      </c>
      <c r="B6" s="152" t="s">
        <v>132</v>
      </c>
      <c r="C6" s="54" t="s">
        <v>18</v>
      </c>
      <c r="D6" s="54" t="s">
        <v>18</v>
      </c>
      <c r="E6" s="67" t="s">
        <v>18</v>
      </c>
      <c r="F6" s="153">
        <v>3</v>
      </c>
      <c r="G6" s="154"/>
      <c r="H6" s="154"/>
      <c r="I6" s="155" t="e">
        <f>#REF!+#REF!+#REF!</f>
        <v>#REF!</v>
      </c>
      <c r="J6" s="162">
        <v>42754</v>
      </c>
    </row>
    <row r="7" spans="1:15" ht="21" customHeight="1" x14ac:dyDescent="0.25">
      <c r="A7" s="157">
        <v>4</v>
      </c>
      <c r="B7" s="57" t="s">
        <v>46</v>
      </c>
      <c r="C7" s="54" t="s">
        <v>18</v>
      </c>
      <c r="D7" s="54" t="s">
        <v>18</v>
      </c>
      <c r="E7" s="67" t="s">
        <v>18</v>
      </c>
      <c r="F7" s="73">
        <v>2</v>
      </c>
      <c r="G7" s="55">
        <v>1</v>
      </c>
      <c r="H7" s="55"/>
      <c r="I7" s="143" t="e">
        <f>#REF!+#REF!+#REF!</f>
        <v>#REF!</v>
      </c>
      <c r="J7" s="70">
        <v>42754</v>
      </c>
    </row>
    <row r="8" spans="1:15" ht="21" customHeight="1" x14ac:dyDescent="0.25">
      <c r="A8" s="156">
        <v>5</v>
      </c>
      <c r="B8" s="57" t="s">
        <v>99</v>
      </c>
      <c r="C8" s="54" t="s">
        <v>18</v>
      </c>
      <c r="D8" s="54" t="s">
        <v>18</v>
      </c>
      <c r="E8" s="67" t="s">
        <v>17</v>
      </c>
      <c r="F8" s="73">
        <v>2</v>
      </c>
      <c r="G8" s="55"/>
      <c r="H8" s="55"/>
      <c r="I8" s="143" t="e">
        <f>#REF!+#REF!</f>
        <v>#REF!</v>
      </c>
      <c r="J8" s="70">
        <v>42755</v>
      </c>
    </row>
    <row r="9" spans="1:15" ht="21" customHeight="1" x14ac:dyDescent="0.25">
      <c r="A9" s="157">
        <v>6</v>
      </c>
      <c r="B9" s="53" t="s">
        <v>45</v>
      </c>
      <c r="C9" s="54" t="s">
        <v>18</v>
      </c>
      <c r="D9" s="54" t="s">
        <v>18</v>
      </c>
      <c r="E9" s="67" t="s">
        <v>18</v>
      </c>
      <c r="F9" s="73">
        <v>1</v>
      </c>
      <c r="G9" s="55">
        <v>2</v>
      </c>
      <c r="H9" s="55"/>
      <c r="I9" s="143" t="e">
        <f>#REF!+#REF!+#REF!</f>
        <v>#REF!</v>
      </c>
      <c r="J9" s="70">
        <v>42754</v>
      </c>
    </row>
    <row r="10" spans="1:15" ht="21" customHeight="1" x14ac:dyDescent="0.25">
      <c r="A10" s="156">
        <v>7</v>
      </c>
      <c r="B10" s="53" t="s">
        <v>25</v>
      </c>
      <c r="C10" s="60" t="s">
        <v>18</v>
      </c>
      <c r="D10" s="60" t="s">
        <v>18</v>
      </c>
      <c r="E10" s="67" t="s">
        <v>17</v>
      </c>
      <c r="F10" s="73">
        <v>1</v>
      </c>
      <c r="G10" s="55">
        <v>1</v>
      </c>
      <c r="H10" s="55"/>
      <c r="I10" s="143" t="e">
        <f>#REF!+#REF!</f>
        <v>#REF!</v>
      </c>
      <c r="J10" s="70">
        <v>42755</v>
      </c>
    </row>
    <row r="11" spans="1:15" ht="21" customHeight="1" x14ac:dyDescent="0.25">
      <c r="A11" s="157">
        <v>8</v>
      </c>
      <c r="B11" s="58" t="s">
        <v>21</v>
      </c>
      <c r="C11" s="54" t="s">
        <v>17</v>
      </c>
      <c r="D11" s="54" t="s">
        <v>17</v>
      </c>
      <c r="E11" s="66" t="s">
        <v>18</v>
      </c>
      <c r="F11" s="73">
        <v>1</v>
      </c>
      <c r="G11" s="55">
        <v>1</v>
      </c>
      <c r="H11" s="55"/>
      <c r="I11" s="143" t="e">
        <f>#REF!+#REF!</f>
        <v>#REF!</v>
      </c>
      <c r="J11" s="70">
        <v>42755</v>
      </c>
    </row>
    <row r="12" spans="1:15" ht="21" customHeight="1" x14ac:dyDescent="0.25">
      <c r="A12" s="156">
        <v>9</v>
      </c>
      <c r="B12" s="53" t="s">
        <v>137</v>
      </c>
      <c r="C12" s="54" t="s">
        <v>17</v>
      </c>
      <c r="D12" s="54" t="s">
        <v>18</v>
      </c>
      <c r="E12" s="67" t="s">
        <v>18</v>
      </c>
      <c r="F12" s="73">
        <v>1</v>
      </c>
      <c r="G12" s="55"/>
      <c r="H12" s="55">
        <v>1</v>
      </c>
      <c r="I12" s="143" t="e">
        <f>#REF!+#REF!</f>
        <v>#REF!</v>
      </c>
      <c r="J12" s="70">
        <v>42754</v>
      </c>
    </row>
    <row r="13" spans="1:15" ht="21" customHeight="1" x14ac:dyDescent="0.25">
      <c r="A13" s="157">
        <v>10</v>
      </c>
      <c r="B13" s="53" t="s">
        <v>139</v>
      </c>
      <c r="C13" s="56" t="s">
        <v>17</v>
      </c>
      <c r="D13" s="60" t="s">
        <v>18</v>
      </c>
      <c r="E13" s="67" t="s">
        <v>17</v>
      </c>
      <c r="F13" s="73">
        <v>1</v>
      </c>
      <c r="G13" s="55"/>
      <c r="H13" s="55"/>
      <c r="I13" s="143" t="e">
        <f>#REF!</f>
        <v>#REF!</v>
      </c>
      <c r="J13" s="70">
        <v>42756</v>
      </c>
    </row>
    <row r="14" spans="1:15" ht="21" customHeight="1" x14ac:dyDescent="0.25">
      <c r="A14" s="156">
        <v>11</v>
      </c>
      <c r="B14" s="53" t="s">
        <v>49</v>
      </c>
      <c r="C14" s="60" t="s">
        <v>18</v>
      </c>
      <c r="D14" s="60" t="s">
        <v>18</v>
      </c>
      <c r="E14" s="66" t="s">
        <v>18</v>
      </c>
      <c r="F14" s="73"/>
      <c r="G14" s="55">
        <v>3</v>
      </c>
      <c r="H14" s="55"/>
      <c r="I14" s="143" t="e">
        <f>#REF!+#REF!+#REF!</f>
        <v>#REF!</v>
      </c>
      <c r="J14" s="70">
        <v>42756</v>
      </c>
    </row>
    <row r="15" spans="1:15" ht="21" customHeight="1" x14ac:dyDescent="0.25">
      <c r="A15" s="157">
        <v>12</v>
      </c>
      <c r="B15" s="53" t="s">
        <v>14</v>
      </c>
      <c r="C15" s="54" t="s">
        <v>18</v>
      </c>
      <c r="D15" s="54" t="s">
        <v>18</v>
      </c>
      <c r="E15" s="67" t="s">
        <v>18</v>
      </c>
      <c r="F15" s="73"/>
      <c r="G15" s="55">
        <v>2</v>
      </c>
      <c r="H15" s="55">
        <v>1</v>
      </c>
      <c r="I15" s="143" t="e">
        <f>#REF!+#REF!+#REF!</f>
        <v>#REF!</v>
      </c>
      <c r="J15" s="70">
        <v>42755</v>
      </c>
    </row>
    <row r="16" spans="1:15" ht="21" customHeight="1" x14ac:dyDescent="0.25">
      <c r="A16" s="156">
        <v>13</v>
      </c>
      <c r="B16" s="53" t="s">
        <v>35</v>
      </c>
      <c r="C16" s="54" t="s">
        <v>18</v>
      </c>
      <c r="D16" s="54" t="s">
        <v>18</v>
      </c>
      <c r="E16" s="67" t="s">
        <v>18</v>
      </c>
      <c r="F16" s="73"/>
      <c r="G16" s="55">
        <v>2</v>
      </c>
      <c r="H16" s="55">
        <v>1</v>
      </c>
      <c r="I16" s="143" t="e">
        <f>#REF!+#REF!+#REF!</f>
        <v>#REF!</v>
      </c>
      <c r="J16" s="70">
        <v>42754</v>
      </c>
    </row>
    <row r="17" spans="1:10" ht="21" customHeight="1" x14ac:dyDescent="0.25">
      <c r="A17" s="157">
        <v>14</v>
      </c>
      <c r="B17" s="53" t="s">
        <v>47</v>
      </c>
      <c r="C17" s="60" t="s">
        <v>18</v>
      </c>
      <c r="D17" s="60" t="s">
        <v>18</v>
      </c>
      <c r="E17" s="66" t="s">
        <v>18</v>
      </c>
      <c r="F17" s="73"/>
      <c r="G17" s="55">
        <v>2</v>
      </c>
      <c r="H17" s="55">
        <v>1</v>
      </c>
      <c r="I17" s="143" t="e">
        <f>#REF!+#REF!+#REF!</f>
        <v>#REF!</v>
      </c>
      <c r="J17" s="70">
        <v>42755</v>
      </c>
    </row>
    <row r="18" spans="1:10" ht="21" customHeight="1" x14ac:dyDescent="0.25">
      <c r="A18" s="156">
        <v>15</v>
      </c>
      <c r="B18" s="53" t="s">
        <v>37</v>
      </c>
      <c r="C18" s="54" t="s">
        <v>18</v>
      </c>
      <c r="D18" s="54" t="s">
        <v>18</v>
      </c>
      <c r="E18" s="67" t="s">
        <v>18</v>
      </c>
      <c r="F18" s="73"/>
      <c r="G18" s="55">
        <v>2</v>
      </c>
      <c r="H18" s="55">
        <v>1</v>
      </c>
      <c r="I18" s="143" t="e">
        <f>#REF!+#REF!+#REF!</f>
        <v>#REF!</v>
      </c>
      <c r="J18" s="70">
        <v>42754</v>
      </c>
    </row>
    <row r="19" spans="1:10" ht="21" customHeight="1" x14ac:dyDescent="0.25">
      <c r="A19" s="157">
        <v>16</v>
      </c>
      <c r="B19" s="53" t="s">
        <v>19</v>
      </c>
      <c r="C19" s="60" t="s">
        <v>18</v>
      </c>
      <c r="D19" s="60" t="s">
        <v>18</v>
      </c>
      <c r="E19" s="67" t="s">
        <v>17</v>
      </c>
      <c r="F19" s="73"/>
      <c r="G19" s="55">
        <v>2</v>
      </c>
      <c r="H19" s="55"/>
      <c r="I19" s="143" t="e">
        <f>#REF!+#REF!</f>
        <v>#REF!</v>
      </c>
      <c r="J19" s="70">
        <v>42755</v>
      </c>
    </row>
    <row r="20" spans="1:10" ht="21" customHeight="1" x14ac:dyDescent="0.25">
      <c r="A20" s="156">
        <v>17</v>
      </c>
      <c r="B20" s="53" t="s">
        <v>23</v>
      </c>
      <c r="C20" s="54" t="s">
        <v>18</v>
      </c>
      <c r="D20" s="54" t="s">
        <v>18</v>
      </c>
      <c r="E20" s="67" t="s">
        <v>17</v>
      </c>
      <c r="F20" s="73"/>
      <c r="G20" s="55">
        <v>2</v>
      </c>
      <c r="H20" s="55"/>
      <c r="I20" s="143" t="e">
        <f>#REF!+#REF!</f>
        <v>#REF!</v>
      </c>
      <c r="J20" s="70">
        <v>42756</v>
      </c>
    </row>
    <row r="21" spans="1:10" ht="21" customHeight="1" x14ac:dyDescent="0.25">
      <c r="A21" s="157">
        <v>18</v>
      </c>
      <c r="B21" s="53" t="s">
        <v>50</v>
      </c>
      <c r="C21" s="54" t="s">
        <v>18</v>
      </c>
      <c r="D21" s="54" t="s">
        <v>18</v>
      </c>
      <c r="E21" s="67" t="s">
        <v>17</v>
      </c>
      <c r="F21" s="73"/>
      <c r="G21" s="55">
        <v>2</v>
      </c>
      <c r="H21" s="55"/>
      <c r="I21" s="143" t="e">
        <f>#REF!+#REF!</f>
        <v>#REF!</v>
      </c>
      <c r="J21" s="70">
        <v>42389</v>
      </c>
    </row>
    <row r="22" spans="1:10" ht="21" customHeight="1" x14ac:dyDescent="0.25">
      <c r="A22" s="156">
        <v>19</v>
      </c>
      <c r="B22" s="53" t="s">
        <v>22</v>
      </c>
      <c r="C22" s="56" t="s">
        <v>17</v>
      </c>
      <c r="D22" s="56" t="s">
        <v>18</v>
      </c>
      <c r="E22" s="67" t="s">
        <v>18</v>
      </c>
      <c r="F22" s="73"/>
      <c r="G22" s="55">
        <v>2</v>
      </c>
      <c r="H22" s="55"/>
      <c r="I22" s="143" t="e">
        <f>#REF!+#REF!</f>
        <v>#REF!</v>
      </c>
      <c r="J22" s="70">
        <v>42755</v>
      </c>
    </row>
    <row r="23" spans="1:10" ht="21" customHeight="1" x14ac:dyDescent="0.25">
      <c r="A23" s="157">
        <v>20</v>
      </c>
      <c r="B23" s="53" t="s">
        <v>48</v>
      </c>
      <c r="C23" s="54" t="s">
        <v>18</v>
      </c>
      <c r="D23" s="54" t="s">
        <v>18</v>
      </c>
      <c r="E23" s="67" t="s">
        <v>18</v>
      </c>
      <c r="F23" s="73"/>
      <c r="G23" s="55">
        <v>1</v>
      </c>
      <c r="H23" s="55">
        <v>2</v>
      </c>
      <c r="I23" s="143" t="e">
        <f>#REF!+#REF!+#REF!</f>
        <v>#REF!</v>
      </c>
      <c r="J23" s="70">
        <v>42755</v>
      </c>
    </row>
    <row r="24" spans="1:10" ht="21" customHeight="1" x14ac:dyDescent="0.25">
      <c r="A24" s="156">
        <v>21</v>
      </c>
      <c r="B24" s="53" t="s">
        <v>34</v>
      </c>
      <c r="C24" s="54" t="s">
        <v>18</v>
      </c>
      <c r="D24" s="54" t="s">
        <v>18</v>
      </c>
      <c r="E24" s="67" t="s">
        <v>18</v>
      </c>
      <c r="F24" s="73"/>
      <c r="G24" s="55">
        <v>1</v>
      </c>
      <c r="H24" s="55">
        <v>2</v>
      </c>
      <c r="I24" s="143" t="e">
        <f>#REF!+#REF!+#REF!</f>
        <v>#REF!</v>
      </c>
      <c r="J24" s="70">
        <v>42756</v>
      </c>
    </row>
    <row r="25" spans="1:10" ht="21" customHeight="1" x14ac:dyDescent="0.25">
      <c r="A25" s="157">
        <v>22</v>
      </c>
      <c r="B25" s="53" t="s">
        <v>59</v>
      </c>
      <c r="C25" s="60" t="s">
        <v>18</v>
      </c>
      <c r="D25" s="60" t="s">
        <v>18</v>
      </c>
      <c r="E25" s="66" t="s">
        <v>18</v>
      </c>
      <c r="F25" s="73"/>
      <c r="G25" s="55">
        <v>1</v>
      </c>
      <c r="H25" s="55">
        <v>2</v>
      </c>
      <c r="I25" s="143" t="e">
        <f>#REF!+#REF!+#REF!</f>
        <v>#REF!</v>
      </c>
      <c r="J25" s="70">
        <v>42754</v>
      </c>
    </row>
    <row r="26" spans="1:10" ht="21" customHeight="1" x14ac:dyDescent="0.25">
      <c r="A26" s="156">
        <v>23</v>
      </c>
      <c r="B26" s="59" t="s">
        <v>85</v>
      </c>
      <c r="C26" s="54" t="s">
        <v>18</v>
      </c>
      <c r="D26" s="54" t="s">
        <v>17</v>
      </c>
      <c r="E26" s="68" t="s">
        <v>18</v>
      </c>
      <c r="F26" s="73"/>
      <c r="G26" s="55">
        <v>1</v>
      </c>
      <c r="H26" s="55">
        <v>1</v>
      </c>
      <c r="I26" s="143" t="e">
        <f>#REF!+#REF!+#REF!</f>
        <v>#REF!</v>
      </c>
      <c r="J26" s="71" t="s">
        <v>155</v>
      </c>
    </row>
    <row r="27" spans="1:10" ht="21" customHeight="1" x14ac:dyDescent="0.25">
      <c r="A27" s="157">
        <v>24</v>
      </c>
      <c r="B27" s="53" t="s">
        <v>52</v>
      </c>
      <c r="C27" s="54" t="s">
        <v>18</v>
      </c>
      <c r="D27" s="54" t="s">
        <v>18</v>
      </c>
      <c r="E27" s="67" t="s">
        <v>17</v>
      </c>
      <c r="F27" s="73"/>
      <c r="G27" s="55">
        <v>1</v>
      </c>
      <c r="H27" s="55">
        <v>1</v>
      </c>
      <c r="I27" s="143" t="e">
        <f>#REF!+#REF!</f>
        <v>#REF!</v>
      </c>
      <c r="J27" s="70">
        <v>42754</v>
      </c>
    </row>
    <row r="28" spans="1:10" ht="21" customHeight="1" x14ac:dyDescent="0.25">
      <c r="A28" s="156">
        <v>25</v>
      </c>
      <c r="B28" s="53" t="s">
        <v>94</v>
      </c>
      <c r="C28" s="60" t="s">
        <v>18</v>
      </c>
      <c r="D28" s="60" t="s">
        <v>18</v>
      </c>
      <c r="E28" s="67" t="s">
        <v>17</v>
      </c>
      <c r="F28" s="73"/>
      <c r="G28" s="55">
        <v>1</v>
      </c>
      <c r="H28" s="55">
        <v>1</v>
      </c>
      <c r="I28" s="143" t="e">
        <f>#REF!+#REF!</f>
        <v>#REF!</v>
      </c>
      <c r="J28" s="70">
        <v>42754</v>
      </c>
    </row>
    <row r="29" spans="1:10" ht="21" customHeight="1" x14ac:dyDescent="0.25">
      <c r="A29" s="157">
        <v>26</v>
      </c>
      <c r="B29" s="53" t="s">
        <v>77</v>
      </c>
      <c r="C29" s="54" t="s">
        <v>18</v>
      </c>
      <c r="D29" s="54" t="s">
        <v>18</v>
      </c>
      <c r="E29" s="67" t="s">
        <v>18</v>
      </c>
      <c r="F29" s="73"/>
      <c r="G29" s="55">
        <v>1</v>
      </c>
      <c r="H29" s="55">
        <v>1</v>
      </c>
      <c r="I29" s="143" t="e">
        <f>#REF!+#REF!+#REF!</f>
        <v>#REF!</v>
      </c>
      <c r="J29" s="70">
        <v>42755</v>
      </c>
    </row>
    <row r="30" spans="1:10" ht="21" customHeight="1" x14ac:dyDescent="0.25">
      <c r="A30" s="156">
        <v>27</v>
      </c>
      <c r="B30" s="53" t="s">
        <v>36</v>
      </c>
      <c r="C30" s="56" t="s">
        <v>17</v>
      </c>
      <c r="D30" s="54" t="s">
        <v>18</v>
      </c>
      <c r="E30" s="67" t="s">
        <v>18</v>
      </c>
      <c r="F30" s="73"/>
      <c r="G30" s="55">
        <v>1</v>
      </c>
      <c r="H30" s="55">
        <v>1</v>
      </c>
      <c r="I30" s="143" t="e">
        <f>#REF!+#REF!</f>
        <v>#REF!</v>
      </c>
      <c r="J30" s="70">
        <v>42755</v>
      </c>
    </row>
    <row r="31" spans="1:10" ht="21" customHeight="1" x14ac:dyDescent="0.25">
      <c r="A31" s="157">
        <v>28</v>
      </c>
      <c r="B31" s="53" t="s">
        <v>141</v>
      </c>
      <c r="C31" s="56" t="s">
        <v>17</v>
      </c>
      <c r="D31" s="60" t="s">
        <v>18</v>
      </c>
      <c r="E31" s="67" t="s">
        <v>17</v>
      </c>
      <c r="F31" s="73"/>
      <c r="G31" s="55">
        <v>1</v>
      </c>
      <c r="H31" s="55"/>
      <c r="I31" s="143" t="e">
        <f>#REF!</f>
        <v>#REF!</v>
      </c>
      <c r="J31" s="70">
        <v>42756</v>
      </c>
    </row>
    <row r="32" spans="1:10" ht="21" customHeight="1" x14ac:dyDescent="0.25">
      <c r="A32" s="156">
        <v>29</v>
      </c>
      <c r="B32" s="53" t="s">
        <v>62</v>
      </c>
      <c r="C32" s="56" t="s">
        <v>17</v>
      </c>
      <c r="D32" s="56" t="s">
        <v>18</v>
      </c>
      <c r="E32" s="67" t="s">
        <v>17</v>
      </c>
      <c r="F32" s="73"/>
      <c r="G32" s="55">
        <v>1</v>
      </c>
      <c r="H32" s="55"/>
      <c r="I32" s="143" t="e">
        <f>#REF!</f>
        <v>#REF!</v>
      </c>
      <c r="J32" s="70">
        <v>42755</v>
      </c>
    </row>
    <row r="33" spans="1:10" ht="21" customHeight="1" x14ac:dyDescent="0.25">
      <c r="A33" s="157">
        <v>30</v>
      </c>
      <c r="B33" s="53" t="s">
        <v>26</v>
      </c>
      <c r="C33" s="54" t="s">
        <v>18</v>
      </c>
      <c r="D33" s="54" t="s">
        <v>17</v>
      </c>
      <c r="E33" s="67" t="s">
        <v>17</v>
      </c>
      <c r="F33" s="73"/>
      <c r="G33" s="55">
        <v>1</v>
      </c>
      <c r="H33" s="55"/>
      <c r="I33" s="143" t="e">
        <f>#REF!</f>
        <v>#REF!</v>
      </c>
      <c r="J33" s="70">
        <v>42755</v>
      </c>
    </row>
    <row r="34" spans="1:10" ht="21" customHeight="1" x14ac:dyDescent="0.25">
      <c r="A34" s="156">
        <v>31</v>
      </c>
      <c r="B34" s="53" t="s">
        <v>38</v>
      </c>
      <c r="C34" s="54" t="s">
        <v>18</v>
      </c>
      <c r="D34" s="54" t="s">
        <v>17</v>
      </c>
      <c r="E34" s="67" t="s">
        <v>17</v>
      </c>
      <c r="F34" s="73"/>
      <c r="G34" s="55">
        <v>1</v>
      </c>
      <c r="H34" s="55"/>
      <c r="I34" s="143" t="e">
        <f>#REF!</f>
        <v>#REF!</v>
      </c>
      <c r="J34" s="70">
        <v>42754</v>
      </c>
    </row>
    <row r="35" spans="1:10" ht="21" customHeight="1" x14ac:dyDescent="0.25">
      <c r="A35" s="157">
        <v>32</v>
      </c>
      <c r="B35" s="57" t="s">
        <v>129</v>
      </c>
      <c r="C35" s="60" t="s">
        <v>18</v>
      </c>
      <c r="D35" s="54" t="s">
        <v>17</v>
      </c>
      <c r="E35" s="67" t="s">
        <v>17</v>
      </c>
      <c r="F35" s="73"/>
      <c r="G35" s="55">
        <v>1</v>
      </c>
      <c r="H35" s="55"/>
      <c r="I35" s="143" t="e">
        <f>#REF!</f>
        <v>#REF!</v>
      </c>
      <c r="J35" s="70">
        <v>42755</v>
      </c>
    </row>
    <row r="36" spans="1:10" ht="21" customHeight="1" x14ac:dyDescent="0.25">
      <c r="A36" s="156">
        <v>33</v>
      </c>
      <c r="B36" s="59" t="s">
        <v>20</v>
      </c>
      <c r="C36" s="54" t="s">
        <v>17</v>
      </c>
      <c r="D36" s="54" t="s">
        <v>17</v>
      </c>
      <c r="E36" s="67" t="s">
        <v>18</v>
      </c>
      <c r="F36" s="73"/>
      <c r="G36" s="55"/>
      <c r="H36" s="55">
        <v>2</v>
      </c>
      <c r="I36" s="143" t="e">
        <f>#REF!+#REF!</f>
        <v>#REF!</v>
      </c>
      <c r="J36" s="70">
        <v>42754</v>
      </c>
    </row>
    <row r="37" spans="1:10" ht="21" customHeight="1" x14ac:dyDescent="0.25">
      <c r="A37" s="157">
        <v>34</v>
      </c>
      <c r="B37" s="53" t="s">
        <v>66</v>
      </c>
      <c r="C37" s="56" t="s">
        <v>17</v>
      </c>
      <c r="D37" s="56" t="s">
        <v>18</v>
      </c>
      <c r="E37" s="67" t="s">
        <v>17</v>
      </c>
      <c r="F37" s="73"/>
      <c r="G37" s="55"/>
      <c r="H37" s="55">
        <v>1</v>
      </c>
      <c r="I37" s="143" t="e">
        <f>#REF!</f>
        <v>#REF!</v>
      </c>
      <c r="J37" s="70">
        <v>42754</v>
      </c>
    </row>
    <row r="38" spans="1:10" ht="21" customHeight="1" thickBot="1" x14ac:dyDescent="0.3">
      <c r="A38" s="156">
        <v>35</v>
      </c>
      <c r="B38" s="62" t="s">
        <v>51</v>
      </c>
      <c r="C38" s="63" t="s">
        <v>18</v>
      </c>
      <c r="D38" s="63" t="s">
        <v>17</v>
      </c>
      <c r="E38" s="69" t="s">
        <v>17</v>
      </c>
      <c r="F38" s="74"/>
      <c r="G38" s="64"/>
      <c r="H38" s="64">
        <v>1</v>
      </c>
      <c r="I38" s="144" t="e">
        <f>#REF!</f>
        <v>#REF!</v>
      </c>
      <c r="J38" s="72">
        <v>42755</v>
      </c>
    </row>
    <row r="39" spans="1:10" ht="21" customHeight="1" thickBot="1" x14ac:dyDescent="0.3">
      <c r="A39" s="111"/>
      <c r="B39" s="112"/>
      <c r="C39" s="104"/>
      <c r="D39" s="104"/>
      <c r="E39" s="104"/>
      <c r="F39" s="107"/>
      <c r="G39" s="107"/>
      <c r="H39" s="107"/>
      <c r="I39" s="106"/>
      <c r="J39" s="105"/>
    </row>
    <row r="40" spans="1:10" ht="21" customHeight="1" thickBot="1" x14ac:dyDescent="0.3">
      <c r="B40" s="102" t="s">
        <v>154</v>
      </c>
      <c r="F40" s="108">
        <f>SUM(F4:F38)</f>
        <v>18</v>
      </c>
      <c r="G40" s="109">
        <f t="shared" ref="G40:H40" si="0">SUM(G4:G38)</f>
        <v>37</v>
      </c>
      <c r="H40" s="110">
        <f t="shared" si="0"/>
        <v>20</v>
      </c>
      <c r="I40" s="61"/>
    </row>
    <row r="41" spans="1:10" ht="21" customHeight="1" x14ac:dyDescent="0.25"/>
    <row r="42" spans="1:10" ht="21" customHeight="1" x14ac:dyDescent="0.25"/>
  </sheetData>
  <sortState ref="A4:J38">
    <sortCondition descending="1" ref="F4:F38"/>
    <sortCondition descending="1" ref="G4:G38"/>
    <sortCondition descending="1" ref="H4:H38"/>
    <sortCondition descending="1" ref="I4:I38"/>
  </sortState>
  <conditionalFormatting sqref="C4:E39">
    <cfRule type="cellIs" dxfId="1" priority="1" operator="equal">
      <formula>"N"</formula>
    </cfRule>
    <cfRule type="cellIs" dxfId="0" priority="2" operator="equal">
      <formula>"A"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kuchaři 2017 tisk</vt:lpstr>
      <vt:lpstr>cukráři 2017 tisk</vt:lpstr>
      <vt:lpstr>číšníci 2017 tisk</vt:lpstr>
      <vt:lpstr>Pořadí škol 2017 tisk</vt:lpstr>
    </vt:vector>
  </TitlesOfParts>
  <Company>SOŠ a SOU Nové Město nad Metují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prostrednik</dc:creator>
  <cp:lastModifiedBy>Petra Kalinová</cp:lastModifiedBy>
  <cp:lastPrinted>2017-01-21T13:46:50Z</cp:lastPrinted>
  <dcterms:created xsi:type="dcterms:W3CDTF">2008-01-23T10:37:20Z</dcterms:created>
  <dcterms:modified xsi:type="dcterms:W3CDTF">2017-04-26T19:29:48Z</dcterms:modified>
</cp:coreProperties>
</file>